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c031d45ee6e4042/デスクトップ/"/>
    </mc:Choice>
  </mc:AlternateContent>
  <xr:revisionPtr revIDLastSave="4" documentId="13_ncr:1_{FD66A033-7111-487B-9973-6BEF5F5987A5}" xr6:coauthVersionLast="47" xr6:coauthVersionMax="47" xr10:uidLastSave="{CD072278-365A-416A-9FD8-C317014F35C3}"/>
  <bookViews>
    <workbookView xWindow="-108" yWindow="-108" windowWidth="23256" windowHeight="12456" tabRatio="756" activeTab="4" xr2:uid="{00000000-000D-0000-FFFF-FFFF00000000}"/>
  </bookViews>
  <sheets>
    <sheet name="参加チーム" sheetId="4" r:id="rId1"/>
    <sheet name="プラチナ" sheetId="42" r:id="rId2"/>
    <sheet name="ゴールド・シルバー" sheetId="51" r:id="rId3"/>
    <sheet name="ゴールド・シルバートーナメント" sheetId="52" r:id="rId4"/>
    <sheet name="ミドル・フリー" sheetId="48" r:id="rId5"/>
    <sheet name="レディース" sheetId="47" r:id="rId6"/>
    <sheet name="Sheet1" sheetId="53" r:id="rId7"/>
  </sheets>
  <externalReferences>
    <externalReference r:id="rId8"/>
    <externalReference r:id="rId9"/>
    <externalReference r:id="rId10"/>
    <externalReference r:id="rId11"/>
  </externalReferences>
  <definedNames>
    <definedName name="_a1">[1]小3!$AN$51</definedName>
    <definedName name="_A11">[1]フリーの部!$AU$7</definedName>
    <definedName name="_A12">[1]フリーの部!$AU$10</definedName>
    <definedName name="_A13">[1]フリーの部!$AU$13</definedName>
    <definedName name="_Ａ14">[1]フリーの部!$AU$16</definedName>
    <definedName name="_a2">[1]小3!$AN$54</definedName>
    <definedName name="_a3">[1]小3!$AN$57</definedName>
    <definedName name="_b1">[1]小3!$AN$63</definedName>
    <definedName name="_B11">[1]フリーの部!$AU$22</definedName>
    <definedName name="_B12">[1]フリーの部!$AU$25</definedName>
    <definedName name="_B13">[1]フリーの部!$AU$28</definedName>
    <definedName name="_B14">[1]フリーの部!$AU$31</definedName>
    <definedName name="_b2">[1]小3!$AN$66</definedName>
    <definedName name="_b3">[1]小3!$AN$69</definedName>
    <definedName name="_cc1">[1]小4!$AU$4</definedName>
    <definedName name="_CC12">[1]ブロンズの部2!$AN$22</definedName>
    <definedName name="_CC13">[1]ブロンズの部2!$AN$25</definedName>
    <definedName name="_CC14">[1]ブロンズの部2!$AN$28</definedName>
    <definedName name="_cc2">[1]小4!$AU$7</definedName>
    <definedName name="_cc3">[1]小4!$AU$10</definedName>
    <definedName name="_cc4">[1]小4!$AU$13</definedName>
    <definedName name="_d1">[1]小3!$AN$75</definedName>
    <definedName name="_D11">[1]フリーの部!$AU$60</definedName>
    <definedName name="_D12">[1]フリーの部!$AU$63</definedName>
    <definedName name="_D13">[1]フリーの部!$AU$66</definedName>
    <definedName name="_D14">[1]フリーの部!$AU$69</definedName>
    <definedName name="_d2">[1]小3!$AN$78</definedName>
    <definedName name="_d3">[1]小3!$AN$81</definedName>
    <definedName name="_e1">[1]小3!$AN$87</definedName>
    <definedName name="_E11">[1]フリーの部!$AU$75</definedName>
    <definedName name="_E12">[1]フリーの部!$AU$78</definedName>
    <definedName name="_E13">[1]フリーの部!$AU$81</definedName>
    <definedName name="_E14">[1]フリーの部!$AU$84</definedName>
    <definedName name="_e2">[1]小3!$AN$90</definedName>
    <definedName name="_e3">[1]小3!$AN$93</definedName>
    <definedName name="_e4">[2]小4!$AU$43</definedName>
    <definedName name="_f1">[1]小4!$AU$19</definedName>
    <definedName name="_F12">[1]ブロンズの部2!$AN$36</definedName>
    <definedName name="_F13">[1]ブロンズの部2!$AN$39</definedName>
    <definedName name="_f2">[1]小4!$AU$22</definedName>
    <definedName name="_f3">[1]小4!$AU$25</definedName>
    <definedName name="_f4">[1]小4!$AU$28</definedName>
    <definedName name="_g1">[1]小3!$AN$4</definedName>
    <definedName name="_G11">[1]ブロンズの部!$AU$22</definedName>
    <definedName name="_G12">[1]ブロンズの部!$AU$25</definedName>
    <definedName name="_G13">[1]ブロンズの部!$AU$28</definedName>
    <definedName name="_G14">[1]ブロンズの部!$AU$31</definedName>
    <definedName name="_g2">[1]小3!$AN$7</definedName>
    <definedName name="_g3">[1]小3!$AN$10</definedName>
    <definedName name="_h1">[1]小3!$AN$15</definedName>
    <definedName name="_H11">[1]ブロンズの部!$AU$37</definedName>
    <definedName name="_H12">[1]ブロンズの部!$AU$40</definedName>
    <definedName name="_H13">[1]ブロンズの部!$AU$43</definedName>
    <definedName name="_H14">[1]ブロンズの部!$AU$46</definedName>
    <definedName name="_h2">[1]小3!$AN$18</definedName>
    <definedName name="_h3">[1]小3!$AN$21</definedName>
    <definedName name="_i1">[1]小3!$AN$27</definedName>
    <definedName name="_I11">[1]ブロンズの部2!$AN$7</definedName>
    <definedName name="_I12">[1]ブロンズの部2!$AN$10</definedName>
    <definedName name="_I13">[1]ブロンズの部2!$AN$13</definedName>
    <definedName name="_i2">[1]小3!$AN$30</definedName>
    <definedName name="_i3">[1]小3!$AN$33</definedName>
    <definedName name="_j1">[1]小3!$AN$39</definedName>
    <definedName name="_j11">[1]ﾚﾃﾞｨｰｽ!$BE$4</definedName>
    <definedName name="_j12">[1]ﾚﾃﾞｨｰｽ!$BE$7</definedName>
    <definedName name="_j13">[1]ﾚﾃﾞｨｰｽ!$BE$10</definedName>
    <definedName name="_j14">[1]ﾚﾃﾞｨｰｽ!$BE$13</definedName>
    <definedName name="_j15">[1]ﾚﾃﾞｨｰｽ!$BE$16</definedName>
    <definedName name="_j2">[1]小3!$AN$42</definedName>
    <definedName name="_j3">[1]小3!$AN$45</definedName>
    <definedName name="_j4">[2]小4!$AU$13</definedName>
    <definedName name="_K11">[1]ブロンズの部2!#REF!</definedName>
    <definedName name="_K12">[1]ブロンズの部2!#REF!</definedName>
    <definedName name="_K13">[1]ブロンズの部2!#REF!</definedName>
    <definedName name="_L11">[1]シルバーの部!$AU$25</definedName>
    <definedName name="_L12">[1]シルバーの部!$AU$28</definedName>
    <definedName name="_L13">[1]シルバーの部!$AU$31</definedName>
    <definedName name="_L14">[1]シルバーの部!$AU$34</definedName>
    <definedName name="_M11">[1]シルバーの部!$AU$40</definedName>
    <definedName name="_M12">[1]シルバーの部!$AU$43</definedName>
    <definedName name="_M13">[1]シルバーの部!$AU$46</definedName>
    <definedName name="_M14">[1]シルバーの部!$AU$49</definedName>
    <definedName name="a">[1]ブロンズの部2!#REF!</definedName>
    <definedName name="abc">[1]ブロンズの部2!#REF!</definedName>
    <definedName name="b">[1]ブロンズの部2!#REF!</definedName>
    <definedName name="Blist">#REF!</definedName>
    <definedName name="buro">[3]チーム一覧!$A$5:$D$26</definedName>
    <definedName name="d">[4]ブロンズの部2!#REF!</definedName>
    <definedName name="Flist">#REF!</definedName>
    <definedName name="goru">[3]チーム一覧!$F$17:$I$22</definedName>
    <definedName name="siru">[3]チーム一覧!$F$5:$I$11</definedName>
    <definedName name="あ">[1]ブロンズの部2!$AN$33</definedName>
    <definedName name="バレーイラス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48" l="1"/>
  <c r="N44" i="51"/>
  <c r="L44" i="51"/>
  <c r="I44" i="51"/>
  <c r="G44" i="51"/>
  <c r="AU43" i="51"/>
  <c r="N43" i="51"/>
  <c r="L43" i="51"/>
  <c r="I43" i="51"/>
  <c r="G43" i="51"/>
  <c r="N42" i="51"/>
  <c r="L42" i="51"/>
  <c r="I42" i="51"/>
  <c r="G42" i="51"/>
  <c r="I39" i="51"/>
  <c r="G39" i="51"/>
  <c r="AU38" i="51"/>
  <c r="T38" i="51"/>
  <c r="P38" i="51"/>
  <c r="I38" i="51"/>
  <c r="G38" i="51"/>
  <c r="I37" i="51"/>
  <c r="G37" i="51"/>
  <c r="AU33" i="51"/>
  <c r="T33" i="51"/>
  <c r="P33" i="51"/>
  <c r="O33" i="51"/>
  <c r="K33" i="51"/>
  <c r="AE31" i="51"/>
  <c r="P30" i="51"/>
  <c r="K30" i="51"/>
  <c r="F30" i="51"/>
  <c r="N22" i="51"/>
  <c r="L22" i="51"/>
  <c r="I22" i="51"/>
  <c r="G22" i="51"/>
  <c r="AU21" i="51"/>
  <c r="N21" i="51"/>
  <c r="L21" i="51"/>
  <c r="I21" i="51"/>
  <c r="G21" i="51"/>
  <c r="N20" i="51"/>
  <c r="L20" i="51"/>
  <c r="I20" i="51"/>
  <c r="G20" i="51"/>
  <c r="I17" i="51"/>
  <c r="G17" i="51"/>
  <c r="AU16" i="51"/>
  <c r="T16" i="51"/>
  <c r="P16" i="51"/>
  <c r="I16" i="51"/>
  <c r="G16" i="51"/>
  <c r="I15" i="51"/>
  <c r="G15" i="51"/>
  <c r="AU11" i="51"/>
  <c r="T11" i="51"/>
  <c r="P11" i="51"/>
  <c r="O11" i="51"/>
  <c r="K11" i="51"/>
  <c r="M9" i="51" s="1"/>
  <c r="AE9" i="51"/>
  <c r="P8" i="51"/>
  <c r="K8" i="51"/>
  <c r="F8" i="51"/>
  <c r="AF38" i="48"/>
  <c r="AD38" i="48"/>
  <c r="AA38" i="48"/>
  <c r="Y38" i="48"/>
  <c r="V38" i="48"/>
  <c r="T38" i="48"/>
  <c r="Q38" i="48"/>
  <c r="O38" i="48"/>
  <c r="L38" i="48"/>
  <c r="J38" i="48"/>
  <c r="G38" i="48"/>
  <c r="E38" i="48"/>
  <c r="AF37" i="48"/>
  <c r="AD37" i="48"/>
  <c r="AA37" i="48"/>
  <c r="Y37" i="48"/>
  <c r="V37" i="48"/>
  <c r="T37" i="48"/>
  <c r="Q37" i="48"/>
  <c r="O37" i="48"/>
  <c r="L37" i="48"/>
  <c r="J37" i="48"/>
  <c r="G37" i="48"/>
  <c r="E37" i="48"/>
  <c r="AF36" i="48"/>
  <c r="AD36" i="48"/>
  <c r="AA36" i="48"/>
  <c r="Y36" i="48"/>
  <c r="V36" i="48"/>
  <c r="T36" i="48"/>
  <c r="S37" i="48" s="1"/>
  <c r="Q36" i="48"/>
  <c r="O36" i="48"/>
  <c r="L36" i="48"/>
  <c r="J36" i="48"/>
  <c r="G36" i="48"/>
  <c r="E36" i="48"/>
  <c r="AY36" i="48"/>
  <c r="AA33" i="48"/>
  <c r="Y33" i="48"/>
  <c r="V33" i="48"/>
  <c r="T33" i="48"/>
  <c r="Q33" i="48"/>
  <c r="O33" i="48"/>
  <c r="L33" i="48"/>
  <c r="J33" i="48"/>
  <c r="G33" i="48"/>
  <c r="E33" i="48"/>
  <c r="AL32" i="48"/>
  <c r="AH32" i="48"/>
  <c r="AJ30" i="48" s="1"/>
  <c r="AA32" i="48"/>
  <c r="Y32" i="48"/>
  <c r="V32" i="48"/>
  <c r="T32" i="48"/>
  <c r="Q32" i="48"/>
  <c r="O32" i="48"/>
  <c r="L32" i="48"/>
  <c r="J32" i="48"/>
  <c r="G32" i="48"/>
  <c r="E32" i="48"/>
  <c r="AA31" i="48"/>
  <c r="Y31" i="48"/>
  <c r="V31" i="48"/>
  <c r="T31" i="48"/>
  <c r="Q31" i="48"/>
  <c r="O31" i="48"/>
  <c r="L31" i="48"/>
  <c r="J31" i="48"/>
  <c r="G31" i="48"/>
  <c r="E31" i="48"/>
  <c r="AY31" i="48"/>
  <c r="V28" i="48"/>
  <c r="T28" i="48"/>
  <c r="Q28" i="48"/>
  <c r="O28" i="48"/>
  <c r="L28" i="48"/>
  <c r="J28" i="48"/>
  <c r="G28" i="48"/>
  <c r="E28" i="48"/>
  <c r="AL27" i="48"/>
  <c r="AH27" i="48"/>
  <c r="AG27" i="48"/>
  <c r="AC27" i="48"/>
  <c r="V27" i="48"/>
  <c r="T27" i="48"/>
  <c r="Q27" i="48"/>
  <c r="O27" i="48"/>
  <c r="L27" i="48"/>
  <c r="J27" i="48"/>
  <c r="G27" i="48"/>
  <c r="E27" i="48"/>
  <c r="V26" i="48"/>
  <c r="T26" i="48"/>
  <c r="Q26" i="48"/>
  <c r="O26" i="48"/>
  <c r="L26" i="48"/>
  <c r="J26" i="48"/>
  <c r="G26" i="48"/>
  <c r="E26" i="48"/>
  <c r="X4" i="48"/>
  <c r="Q23" i="48"/>
  <c r="O23" i="48"/>
  <c r="L23" i="48"/>
  <c r="J23" i="48"/>
  <c r="G23" i="48"/>
  <c r="E23" i="48"/>
  <c r="AL22" i="48"/>
  <c r="AH22" i="48"/>
  <c r="AJ20" i="48" s="1"/>
  <c r="AG22" i="48"/>
  <c r="AC22" i="48"/>
  <c r="AE20" i="48" s="1"/>
  <c r="AB22" i="48"/>
  <c r="X22" i="48"/>
  <c r="Z20" i="48" s="1"/>
  <c r="Q22" i="48"/>
  <c r="O22" i="48"/>
  <c r="L22" i="48"/>
  <c r="J22" i="48"/>
  <c r="G22" i="48"/>
  <c r="E22" i="48"/>
  <c r="Q21" i="48"/>
  <c r="O21" i="48"/>
  <c r="L21" i="48"/>
  <c r="J21" i="48"/>
  <c r="G21" i="48"/>
  <c r="E21" i="48"/>
  <c r="AY21" i="48"/>
  <c r="L18" i="48"/>
  <c r="J18" i="48"/>
  <c r="G18" i="48"/>
  <c r="E18" i="48"/>
  <c r="AL17" i="48"/>
  <c r="AH17" i="48"/>
  <c r="AG17" i="48"/>
  <c r="AC17" i="48"/>
  <c r="AB17" i="48"/>
  <c r="X17" i="48"/>
  <c r="Z15" i="48" s="1"/>
  <c r="W17" i="48"/>
  <c r="S17" i="48"/>
  <c r="L17" i="48"/>
  <c r="J17" i="48"/>
  <c r="G17" i="48"/>
  <c r="E17" i="48"/>
  <c r="L16" i="48"/>
  <c r="J16" i="48"/>
  <c r="G16" i="48"/>
  <c r="E16" i="48"/>
  <c r="AY17" i="48"/>
  <c r="G13" i="48"/>
  <c r="E13" i="48"/>
  <c r="AL12" i="48"/>
  <c r="AH12" i="48"/>
  <c r="AG12" i="48"/>
  <c r="AC12" i="48"/>
  <c r="AE10" i="48" s="1"/>
  <c r="AB12" i="48"/>
  <c r="X12" i="48"/>
  <c r="W12" i="48"/>
  <c r="S12" i="48"/>
  <c r="R12" i="48"/>
  <c r="N12" i="48"/>
  <c r="G12" i="48"/>
  <c r="E12" i="48"/>
  <c r="G11" i="48"/>
  <c r="E11" i="48"/>
  <c r="I4" i="48"/>
  <c r="AL7" i="48"/>
  <c r="AH7" i="48"/>
  <c r="AG7" i="48"/>
  <c r="AC7" i="48"/>
  <c r="AB7" i="48"/>
  <c r="X7" i="48"/>
  <c r="W7" i="48"/>
  <c r="S7" i="48"/>
  <c r="R7" i="48"/>
  <c r="N7" i="48"/>
  <c r="M7" i="48"/>
  <c r="I7" i="48"/>
  <c r="K5" i="48" s="1"/>
  <c r="AS5" i="48"/>
  <c r="AY7" i="48"/>
  <c r="N40" i="47"/>
  <c r="L40" i="47"/>
  <c r="I40" i="47"/>
  <c r="G40" i="47"/>
  <c r="AU39" i="47"/>
  <c r="N39" i="47"/>
  <c r="L39" i="47"/>
  <c r="I39" i="47"/>
  <c r="G39" i="47"/>
  <c r="N38" i="47"/>
  <c r="L38" i="47"/>
  <c r="I38" i="47"/>
  <c r="G38" i="47"/>
  <c r="I35" i="47"/>
  <c r="G35" i="47"/>
  <c r="AU34" i="47"/>
  <c r="T34" i="47"/>
  <c r="P34" i="47"/>
  <c r="R32" i="47" s="1"/>
  <c r="I34" i="47"/>
  <c r="G34" i="47"/>
  <c r="I33" i="47"/>
  <c r="G33" i="47"/>
  <c r="T29" i="47"/>
  <c r="P29" i="47"/>
  <c r="R27" i="47" s="1"/>
  <c r="O29" i="47"/>
  <c r="K29" i="47"/>
  <c r="AE27" i="47"/>
  <c r="AU29" i="47"/>
  <c r="P26" i="47"/>
  <c r="K26" i="47"/>
  <c r="F26" i="47"/>
  <c r="N20" i="47"/>
  <c r="L20" i="47"/>
  <c r="I20" i="47"/>
  <c r="G20" i="47"/>
  <c r="AU19" i="47"/>
  <c r="N19" i="47"/>
  <c r="L19" i="47"/>
  <c r="I19" i="47"/>
  <c r="G19" i="47"/>
  <c r="N18" i="47"/>
  <c r="L18" i="47"/>
  <c r="I18" i="47"/>
  <c r="G18" i="47"/>
  <c r="I15" i="47"/>
  <c r="G15" i="47"/>
  <c r="AU14" i="47"/>
  <c r="T14" i="47"/>
  <c r="P14" i="47"/>
  <c r="R12" i="47" s="1"/>
  <c r="I14" i="47"/>
  <c r="G14" i="47"/>
  <c r="I13" i="47"/>
  <c r="G13" i="47"/>
  <c r="T9" i="47"/>
  <c r="P9" i="47"/>
  <c r="O9" i="47"/>
  <c r="K9" i="47"/>
  <c r="AE7" i="47"/>
  <c r="AU9" i="47"/>
  <c r="P6" i="47"/>
  <c r="K6" i="47"/>
  <c r="F6" i="47"/>
  <c r="N38" i="42"/>
  <c r="L38" i="42"/>
  <c r="I38" i="42"/>
  <c r="G38" i="42"/>
  <c r="AU37" i="42"/>
  <c r="N37" i="42"/>
  <c r="L37" i="42"/>
  <c r="I37" i="42"/>
  <c r="G37" i="42"/>
  <c r="N36" i="42"/>
  <c r="L36" i="42"/>
  <c r="I36" i="42"/>
  <c r="G36" i="42"/>
  <c r="I33" i="42"/>
  <c r="G33" i="42"/>
  <c r="AU32" i="42"/>
  <c r="T32" i="42"/>
  <c r="P32" i="42"/>
  <c r="R30" i="42" s="1"/>
  <c r="I32" i="42"/>
  <c r="G32" i="42"/>
  <c r="I31" i="42"/>
  <c r="G31" i="42"/>
  <c r="T27" i="42"/>
  <c r="P27" i="42"/>
  <c r="O27" i="42"/>
  <c r="K27" i="42"/>
  <c r="AE25" i="42"/>
  <c r="AU27" i="42"/>
  <c r="P24" i="42"/>
  <c r="K24" i="42"/>
  <c r="F24" i="42"/>
  <c r="N19" i="42"/>
  <c r="L19" i="42"/>
  <c r="I19" i="42"/>
  <c r="G19" i="42"/>
  <c r="N18" i="42"/>
  <c r="L18" i="42"/>
  <c r="I18" i="42"/>
  <c r="G18" i="42"/>
  <c r="N17" i="42"/>
  <c r="L17" i="42"/>
  <c r="I17" i="42"/>
  <c r="G17" i="42"/>
  <c r="AU18" i="42"/>
  <c r="I14" i="42"/>
  <c r="G14" i="42"/>
  <c r="T13" i="42"/>
  <c r="P13" i="42"/>
  <c r="I13" i="42"/>
  <c r="G13" i="42"/>
  <c r="I12" i="42"/>
  <c r="G12" i="42"/>
  <c r="AU13" i="42"/>
  <c r="T8" i="42"/>
  <c r="P8" i="42"/>
  <c r="O8" i="42"/>
  <c r="K8" i="42"/>
  <c r="AE6" i="42"/>
  <c r="AU8" i="42"/>
  <c r="F5" i="42"/>
  <c r="AC37" i="48" l="1"/>
  <c r="P10" i="48"/>
  <c r="AJ15" i="48"/>
  <c r="Z25" i="42"/>
  <c r="AE30" i="42"/>
  <c r="U10" i="48"/>
  <c r="Z31" i="51"/>
  <c r="Z10" i="48"/>
  <c r="X32" i="48"/>
  <c r="AE25" i="48"/>
  <c r="I32" i="48"/>
  <c r="P5" i="48"/>
  <c r="AJ10" i="48"/>
  <c r="U15" i="48"/>
  <c r="X37" i="48"/>
  <c r="AJ5" i="48"/>
  <c r="AG37" i="48"/>
  <c r="I17" i="48"/>
  <c r="R22" i="48"/>
  <c r="I22" i="48"/>
  <c r="S27" i="48"/>
  <c r="N27" i="48"/>
  <c r="W27" i="48"/>
  <c r="S32" i="48"/>
  <c r="AE15" i="48"/>
  <c r="N32" i="48"/>
  <c r="W32" i="48"/>
  <c r="AJ25" i="48"/>
  <c r="W37" i="48"/>
  <c r="U35" i="48" s="1"/>
  <c r="I37" i="48"/>
  <c r="M37" i="48"/>
  <c r="H37" i="48"/>
  <c r="D37" i="48"/>
  <c r="H32" i="48"/>
  <c r="AE5" i="48"/>
  <c r="D27" i="48"/>
  <c r="Z5" i="48"/>
  <c r="AS25" i="48"/>
  <c r="AS20" i="48"/>
  <c r="U5" i="48"/>
  <c r="D22" i="48"/>
  <c r="H17" i="48"/>
  <c r="D12" i="48"/>
  <c r="AM10" i="48" s="1"/>
  <c r="AP5" i="48"/>
  <c r="H12" i="48"/>
  <c r="F38" i="51"/>
  <c r="R36" i="51"/>
  <c r="R14" i="51"/>
  <c r="Z9" i="51"/>
  <c r="R9" i="51"/>
  <c r="K43" i="51"/>
  <c r="J38" i="51"/>
  <c r="J43" i="51"/>
  <c r="U9" i="51"/>
  <c r="X9" i="51"/>
  <c r="U31" i="51"/>
  <c r="F16" i="51"/>
  <c r="U14" i="51" s="1"/>
  <c r="J21" i="51"/>
  <c r="O21" i="51"/>
  <c r="X31" i="51"/>
  <c r="AE41" i="51"/>
  <c r="F21" i="51"/>
  <c r="J16" i="51"/>
  <c r="X14" i="51" s="1"/>
  <c r="R31" i="51"/>
  <c r="O43" i="51"/>
  <c r="M41" i="51" s="1"/>
  <c r="K21" i="51"/>
  <c r="F43" i="51"/>
  <c r="AE36" i="51"/>
  <c r="U36" i="51"/>
  <c r="AE19" i="51"/>
  <c r="AE14" i="51"/>
  <c r="M31" i="51"/>
  <c r="AC4" i="48"/>
  <c r="AY12" i="48"/>
  <c r="AY26" i="48"/>
  <c r="N4" i="48"/>
  <c r="S4" i="48"/>
  <c r="AH4" i="48"/>
  <c r="AR5" i="48"/>
  <c r="M17" i="48"/>
  <c r="AM5" i="48"/>
  <c r="R27" i="48"/>
  <c r="M32" i="48"/>
  <c r="AB37" i="48"/>
  <c r="R32" i="48"/>
  <c r="D17" i="48"/>
  <c r="AS15" i="48"/>
  <c r="H22" i="48"/>
  <c r="H27" i="48"/>
  <c r="I27" i="48"/>
  <c r="AS35" i="48"/>
  <c r="M22" i="48"/>
  <c r="M27" i="48"/>
  <c r="AB32" i="48"/>
  <c r="N22" i="48"/>
  <c r="AS10" i="48"/>
  <c r="AS30" i="48"/>
  <c r="D32" i="48"/>
  <c r="R37" i="48"/>
  <c r="N37" i="48"/>
  <c r="J37" i="42"/>
  <c r="AE11" i="42"/>
  <c r="K37" i="42"/>
  <c r="M6" i="42"/>
  <c r="F32" i="42"/>
  <c r="U30" i="42" s="1"/>
  <c r="AE12" i="47"/>
  <c r="U7" i="47"/>
  <c r="F19" i="47"/>
  <c r="F39" i="47"/>
  <c r="J39" i="47"/>
  <c r="Z7" i="47"/>
  <c r="K39" i="47"/>
  <c r="J19" i="47"/>
  <c r="K19" i="47"/>
  <c r="AE37" i="47"/>
  <c r="F14" i="47"/>
  <c r="U12" i="47" s="1"/>
  <c r="O39" i="47"/>
  <c r="J14" i="47"/>
  <c r="AE17" i="47"/>
  <c r="O19" i="47"/>
  <c r="Z27" i="47"/>
  <c r="AE32" i="47"/>
  <c r="F34" i="47"/>
  <c r="U32" i="47" s="1"/>
  <c r="J34" i="47"/>
  <c r="M7" i="47"/>
  <c r="M27" i="47"/>
  <c r="R7" i="47"/>
  <c r="U27" i="47"/>
  <c r="X7" i="47"/>
  <c r="X27" i="47"/>
  <c r="K18" i="42"/>
  <c r="F13" i="42"/>
  <c r="U11" i="42" s="1"/>
  <c r="F18" i="42"/>
  <c r="U16" i="42" s="1"/>
  <c r="J18" i="42"/>
  <c r="J13" i="42"/>
  <c r="K5" i="42"/>
  <c r="AE35" i="42"/>
  <c r="P5" i="42"/>
  <c r="U25" i="42"/>
  <c r="J32" i="42"/>
  <c r="O37" i="42"/>
  <c r="R11" i="42"/>
  <c r="AE16" i="42"/>
  <c r="O18" i="42"/>
  <c r="M16" i="42" s="1"/>
  <c r="Z6" i="42"/>
  <c r="R6" i="42"/>
  <c r="F37" i="42"/>
  <c r="X25" i="42"/>
  <c r="M25" i="42"/>
  <c r="R25" i="42"/>
  <c r="U6" i="42"/>
  <c r="X6" i="42"/>
  <c r="AE35" i="48" l="1"/>
  <c r="F35" i="48"/>
  <c r="U35" i="42"/>
  <c r="H30" i="42"/>
  <c r="K30" i="48"/>
  <c r="H37" i="47"/>
  <c r="P30" i="48"/>
  <c r="X17" i="47"/>
  <c r="U17" i="47"/>
  <c r="AR10" i="48"/>
  <c r="Z14" i="51"/>
  <c r="AX16" i="51" s="1"/>
  <c r="AY16" i="51" s="1"/>
  <c r="Z36" i="51"/>
  <c r="Z12" i="47"/>
  <c r="AX9" i="47"/>
  <c r="AY9" i="47" s="1"/>
  <c r="Z11" i="42"/>
  <c r="Z35" i="48"/>
  <c r="Z30" i="48"/>
  <c r="AP10" i="48"/>
  <c r="F10" i="48"/>
  <c r="P20" i="48"/>
  <c r="P35" i="48"/>
  <c r="AP15" i="48"/>
  <c r="U25" i="48"/>
  <c r="K15" i="48"/>
  <c r="K20" i="48"/>
  <c r="P25" i="48"/>
  <c r="K25" i="48"/>
  <c r="AM25" i="48"/>
  <c r="U30" i="48"/>
  <c r="AP30" i="48"/>
  <c r="AP35" i="48"/>
  <c r="AR35" i="48"/>
  <c r="K35" i="48"/>
  <c r="AR30" i="48"/>
  <c r="F25" i="48"/>
  <c r="F20" i="48"/>
  <c r="Z19" i="51"/>
  <c r="U41" i="51"/>
  <c r="Z41" i="51"/>
  <c r="X36" i="51"/>
  <c r="X41" i="51"/>
  <c r="AX33" i="51"/>
  <c r="AY33" i="51" s="1"/>
  <c r="X19" i="51"/>
  <c r="M19" i="51"/>
  <c r="AX11" i="51"/>
  <c r="AY11" i="51" s="1"/>
  <c r="H36" i="51"/>
  <c r="U19" i="51"/>
  <c r="H41" i="51"/>
  <c r="H19" i="51"/>
  <c r="H14" i="51"/>
  <c r="AM15" i="48"/>
  <c r="F15" i="48"/>
  <c r="AM20" i="48"/>
  <c r="AM35" i="48"/>
  <c r="F30" i="48"/>
  <c r="AM30" i="48"/>
  <c r="AR15" i="48"/>
  <c r="AP25" i="48"/>
  <c r="AR25" i="48"/>
  <c r="BE7" i="48"/>
  <c r="BF7" i="48" s="1"/>
  <c r="AP20" i="48"/>
  <c r="AR20" i="48"/>
  <c r="H16" i="42"/>
  <c r="H11" i="42"/>
  <c r="M35" i="42"/>
  <c r="H35" i="42"/>
  <c r="Z16" i="42"/>
  <c r="X37" i="47"/>
  <c r="H17" i="47"/>
  <c r="Z17" i="47"/>
  <c r="X12" i="47"/>
  <c r="Z37" i="47"/>
  <c r="M17" i="47"/>
  <c r="M37" i="47"/>
  <c r="U37" i="47"/>
  <c r="H12" i="47"/>
  <c r="H32" i="47"/>
  <c r="X32" i="47"/>
  <c r="Z32" i="47"/>
  <c r="AX29" i="47"/>
  <c r="AY29" i="47" s="1"/>
  <c r="X30" i="42"/>
  <c r="X11" i="42"/>
  <c r="X16" i="42"/>
  <c r="X35" i="42"/>
  <c r="Z30" i="42"/>
  <c r="Z35" i="42"/>
  <c r="AX27" i="42"/>
  <c r="AY27" i="42" s="1"/>
  <c r="AX8" i="42"/>
  <c r="AY8" i="42" s="1"/>
  <c r="AX37" i="42" l="1"/>
  <c r="AY37" i="42" s="1"/>
  <c r="AX32" i="42"/>
  <c r="AY32" i="42" s="1"/>
  <c r="AZ32" i="42" s="1"/>
  <c r="AT32" i="42" s="1"/>
  <c r="AX39" i="47"/>
  <c r="AY39" i="47" s="1"/>
  <c r="BE12" i="48"/>
  <c r="BF12" i="48" s="1"/>
  <c r="AX38" i="51"/>
  <c r="AY38" i="51" s="1"/>
  <c r="AX18" i="42"/>
  <c r="AY18" i="42" s="1"/>
  <c r="AX19" i="47"/>
  <c r="AY19" i="47" s="1"/>
  <c r="AX21" i="51"/>
  <c r="AY21" i="51" s="1"/>
  <c r="AX14" i="47"/>
  <c r="AY14" i="47" s="1"/>
  <c r="AX13" i="42"/>
  <c r="AY13" i="42" s="1"/>
  <c r="BE36" i="48"/>
  <c r="BF36" i="48" s="1"/>
  <c r="BE31" i="48"/>
  <c r="BF31" i="48" s="1"/>
  <c r="BE26" i="48"/>
  <c r="BF26" i="48" s="1"/>
  <c r="AX43" i="51"/>
  <c r="AY43" i="51" s="1"/>
  <c r="BE21" i="48"/>
  <c r="BF21" i="48" s="1"/>
  <c r="BE17" i="48"/>
  <c r="BF17" i="48" s="1"/>
  <c r="AX34" i="47"/>
  <c r="AY34" i="47" s="1"/>
  <c r="AZ37" i="42" l="1"/>
  <c r="AT37" i="42" s="1"/>
  <c r="AZ8" i="42"/>
  <c r="AT8" i="42" s="1"/>
  <c r="AZ27" i="42"/>
  <c r="AT27" i="42" s="1"/>
  <c r="AZ13" i="42"/>
  <c r="AT13" i="42" s="1"/>
  <c r="AZ18" i="42"/>
  <c r="AT18" i="42" s="1"/>
  <c r="AZ34" i="47"/>
  <c r="AT34" i="47" s="1"/>
  <c r="AZ39" i="47"/>
  <c r="AT39" i="47" s="1"/>
  <c r="AZ14" i="47"/>
  <c r="AT14" i="47" s="1"/>
  <c r="AZ19" i="47"/>
  <c r="AT19" i="47" s="1"/>
  <c r="AZ9" i="47"/>
  <c r="AT9" i="47" s="1"/>
  <c r="AZ43" i="51"/>
  <c r="AT43" i="51" s="1"/>
  <c r="AZ33" i="51"/>
  <c r="AT33" i="51" s="1"/>
  <c r="AZ11" i="51"/>
  <c r="AT11" i="51" s="1"/>
  <c r="AZ16" i="51"/>
  <c r="AT16" i="51" s="1"/>
  <c r="AZ38" i="51"/>
  <c r="AT38" i="51" s="1"/>
  <c r="AZ21" i="51"/>
  <c r="AT21" i="51" s="1"/>
  <c r="BG17" i="48"/>
  <c r="AU15" i="48" s="1"/>
  <c r="AX17" i="48" s="1"/>
  <c r="BG26" i="48"/>
  <c r="AU25" i="48" s="1"/>
  <c r="AX26" i="48" s="1"/>
  <c r="BG7" i="48"/>
  <c r="AU5" i="48" s="1"/>
  <c r="AX7" i="48" s="1"/>
  <c r="BG12" i="48"/>
  <c r="AU10" i="48" s="1"/>
  <c r="AX12" i="48" s="1"/>
  <c r="BG21" i="48"/>
  <c r="AU20" i="48" s="1"/>
  <c r="AX21" i="48" s="1"/>
  <c r="BG36" i="48"/>
  <c r="AU35" i="48" s="1"/>
  <c r="AX36" i="48" s="1"/>
  <c r="BG31" i="48"/>
  <c r="AU30" i="48" s="1"/>
  <c r="AX31" i="48" s="1"/>
  <c r="AZ29" i="47"/>
  <c r="AT29" i="47" s="1"/>
</calcChain>
</file>

<file path=xl/sharedStrings.xml><?xml version="1.0" encoding="utf-8"?>
<sst xmlns="http://schemas.openxmlformats.org/spreadsheetml/2006/main" count="469" uniqueCount="105">
  <si>
    <t>参加チーム一覧</t>
    <rPh sb="0" eb="2">
      <t>サンカ</t>
    </rPh>
    <rPh sb="5" eb="7">
      <t>イチラン</t>
    </rPh>
    <phoneticPr fontId="3"/>
  </si>
  <si>
    <t>チーム名</t>
    <rPh sb="3" eb="4">
      <t>メイ</t>
    </rPh>
    <phoneticPr fontId="3"/>
  </si>
  <si>
    <t>市町村</t>
    <rPh sb="0" eb="3">
      <t>シチョウソン</t>
    </rPh>
    <phoneticPr fontId="3"/>
  </si>
  <si>
    <t>得失点率</t>
    <rPh sb="0" eb="3">
      <t>トクシッテン</t>
    </rPh>
    <rPh sb="3" eb="4">
      <t>リツ</t>
    </rPh>
    <phoneticPr fontId="2"/>
  </si>
  <si>
    <t>ナチュラル</t>
    <phoneticPr fontId="3"/>
  </si>
  <si>
    <t>江津</t>
    <rPh sb="0" eb="2">
      <t>ゴウツ</t>
    </rPh>
    <phoneticPr fontId="3"/>
  </si>
  <si>
    <t>レディース</t>
    <phoneticPr fontId="3"/>
  </si>
  <si>
    <t>ゴールド</t>
    <phoneticPr fontId="3"/>
  </si>
  <si>
    <t>フリー</t>
    <phoneticPr fontId="3"/>
  </si>
  <si>
    <t>松江</t>
    <rPh sb="0" eb="2">
      <t>マツエ</t>
    </rPh>
    <phoneticPr fontId="3"/>
  </si>
  <si>
    <t>順位</t>
    <rPh sb="0" eb="2">
      <t>ジュンイ</t>
    </rPh>
    <phoneticPr fontId="2"/>
  </si>
  <si>
    <t>勝－負</t>
    <rPh sb="0" eb="1">
      <t>カチ</t>
    </rPh>
    <rPh sb="2" eb="3">
      <t>マ</t>
    </rPh>
    <phoneticPr fontId="2"/>
  </si>
  <si>
    <t>３位</t>
    <rPh sb="1" eb="2">
      <t>イ</t>
    </rPh>
    <phoneticPr fontId="6"/>
  </si>
  <si>
    <t>ミドル</t>
    <phoneticPr fontId="3"/>
  </si>
  <si>
    <t>出雲松江</t>
    <rPh sb="0" eb="2">
      <t>イズモ</t>
    </rPh>
    <rPh sb="2" eb="4">
      <t>マツエ</t>
    </rPh>
    <phoneticPr fontId="3"/>
  </si>
  <si>
    <t>シルバー</t>
    <phoneticPr fontId="3"/>
  </si>
  <si>
    <t>多伎パワーズ</t>
    <rPh sb="0" eb="2">
      <t>タキ</t>
    </rPh>
    <phoneticPr fontId="3"/>
  </si>
  <si>
    <t>プラチナ</t>
    <phoneticPr fontId="3"/>
  </si>
  <si>
    <t>まほろば大和</t>
    <rPh sb="4" eb="6">
      <t>ダイワ</t>
    </rPh>
    <phoneticPr fontId="3"/>
  </si>
  <si>
    <t>VENUS</t>
    <phoneticPr fontId="3"/>
  </si>
  <si>
    <t>瓦ぬ面々</t>
    <rPh sb="0" eb="1">
      <t>カワラ</t>
    </rPh>
    <rPh sb="2" eb="4">
      <t>メンメン</t>
    </rPh>
    <phoneticPr fontId="3"/>
  </si>
  <si>
    <t>OKI愛LAND</t>
    <rPh sb="3" eb="4">
      <t>アイ</t>
    </rPh>
    <phoneticPr fontId="3"/>
  </si>
  <si>
    <t>Winout</t>
    <phoneticPr fontId="3"/>
  </si>
  <si>
    <t>出雲大田</t>
    <rPh sb="0" eb="2">
      <t>イズモ</t>
    </rPh>
    <rPh sb="2" eb="4">
      <t>オオダ</t>
    </rPh>
    <phoneticPr fontId="3"/>
  </si>
  <si>
    <t>美郷</t>
    <rPh sb="0" eb="2">
      <t>ミサト</t>
    </rPh>
    <phoneticPr fontId="3"/>
  </si>
  <si>
    <t>海士</t>
    <rPh sb="0" eb="2">
      <t>アマ</t>
    </rPh>
    <phoneticPr fontId="3"/>
  </si>
  <si>
    <t>MARIO</t>
    <phoneticPr fontId="3"/>
  </si>
  <si>
    <t>江津浜田</t>
    <rPh sb="0" eb="2">
      <t>ゴウツ</t>
    </rPh>
    <rPh sb="2" eb="4">
      <t>ハマダ</t>
    </rPh>
    <phoneticPr fontId="3"/>
  </si>
  <si>
    <t>浜田益田</t>
    <rPh sb="0" eb="2">
      <t>ハマダ</t>
    </rPh>
    <rPh sb="2" eb="4">
      <t>マスダ</t>
    </rPh>
    <phoneticPr fontId="3"/>
  </si>
  <si>
    <t>浜田</t>
    <rPh sb="0" eb="2">
      <t>ハマダ</t>
    </rPh>
    <phoneticPr fontId="3"/>
  </si>
  <si>
    <t>斐川だんだん</t>
    <rPh sb="0" eb="2">
      <t>ヒカワ</t>
    </rPh>
    <phoneticPr fontId="3"/>
  </si>
  <si>
    <t>松江カラコロ</t>
    <rPh sb="0" eb="2">
      <t>マツエ</t>
    </rPh>
    <phoneticPr fontId="3"/>
  </si>
  <si>
    <t>Nexus</t>
    <phoneticPr fontId="3"/>
  </si>
  <si>
    <t>楓</t>
    <rPh sb="0" eb="1">
      <t>カエデ</t>
    </rPh>
    <phoneticPr fontId="3"/>
  </si>
  <si>
    <t>江津ドルフィンズ</t>
    <rPh sb="0" eb="2">
      <t>ゴウツ</t>
    </rPh>
    <phoneticPr fontId="3"/>
  </si>
  <si>
    <t>チ　ー　ム　名</t>
    <rPh sb="6" eb="7">
      <t>メイ</t>
    </rPh>
    <phoneticPr fontId="2"/>
  </si>
  <si>
    <t>セット率</t>
    <rPh sb="3" eb="4">
      <t>リツ</t>
    </rPh>
    <phoneticPr fontId="2"/>
  </si>
  <si>
    <t>―</t>
    <phoneticPr fontId="2"/>
  </si>
  <si>
    <t>-</t>
    <phoneticPr fontId="2"/>
  </si>
  <si>
    <t>出雲</t>
    <rPh sb="0" eb="2">
      <t>イズモ</t>
    </rPh>
    <phoneticPr fontId="3"/>
  </si>
  <si>
    <t>プラチナ　　Aコート</t>
    <phoneticPr fontId="6"/>
  </si>
  <si>
    <t>１回目</t>
    <rPh sb="1" eb="3">
      <t>カイメ</t>
    </rPh>
    <phoneticPr fontId="6"/>
  </si>
  <si>
    <t>２回目</t>
    <rPh sb="1" eb="3">
      <t>カイメ</t>
    </rPh>
    <phoneticPr fontId="6"/>
  </si>
  <si>
    <t>松江カラコロ</t>
    <rPh sb="0" eb="2">
      <t>マツエ</t>
    </rPh>
    <phoneticPr fontId="6"/>
  </si>
  <si>
    <t>瓦ぬ面々</t>
    <rPh sb="0" eb="1">
      <t>カワラ</t>
    </rPh>
    <rPh sb="2" eb="4">
      <t>メンメン</t>
    </rPh>
    <phoneticPr fontId="6"/>
  </si>
  <si>
    <t>斐川だんだん</t>
    <rPh sb="0" eb="2">
      <t>ヒカワ</t>
    </rPh>
    <phoneticPr fontId="6"/>
  </si>
  <si>
    <t>楽翔会　A</t>
    <phoneticPr fontId="3"/>
  </si>
  <si>
    <t>楽翔会　B</t>
    <rPh sb="0" eb="3">
      <t>ラクショウカイ</t>
    </rPh>
    <phoneticPr fontId="3"/>
  </si>
  <si>
    <t>１位</t>
    <rPh sb="1" eb="2">
      <t>イ</t>
    </rPh>
    <phoneticPr fontId="6"/>
  </si>
  <si>
    <t>２位</t>
    <rPh sb="1" eb="2">
      <t>イ</t>
    </rPh>
    <phoneticPr fontId="6"/>
  </si>
  <si>
    <t>OKI愛LAND</t>
    <rPh sb="3" eb="4">
      <t>アイ</t>
    </rPh>
    <phoneticPr fontId="6"/>
  </si>
  <si>
    <t>B⑤負</t>
    <rPh sb="2" eb="3">
      <t>マ</t>
    </rPh>
    <phoneticPr fontId="6"/>
  </si>
  <si>
    <t>B④負</t>
    <rPh sb="2" eb="3">
      <t>マ</t>
    </rPh>
    <phoneticPr fontId="6"/>
  </si>
  <si>
    <t>C④負</t>
    <rPh sb="2" eb="3">
      <t>マ</t>
    </rPh>
    <phoneticPr fontId="6"/>
  </si>
  <si>
    <t>ナチュラル</t>
    <phoneticPr fontId="6"/>
  </si>
  <si>
    <t>楓</t>
    <rPh sb="0" eb="1">
      <t>カエデ</t>
    </rPh>
    <phoneticPr fontId="6"/>
  </si>
  <si>
    <t>MARIO</t>
    <phoneticPr fontId="6"/>
  </si>
  <si>
    <t>Nexus</t>
    <phoneticPr fontId="6"/>
  </si>
  <si>
    <t>多伎パワーズ</t>
    <rPh sb="0" eb="2">
      <t>タキ</t>
    </rPh>
    <phoneticPr fontId="6"/>
  </si>
  <si>
    <t>Winout</t>
    <phoneticPr fontId="6"/>
  </si>
  <si>
    <t>楽翔会A</t>
    <rPh sb="0" eb="3">
      <t>ラクショウカイ</t>
    </rPh>
    <phoneticPr fontId="6"/>
  </si>
  <si>
    <t>楽翔会B</t>
    <rPh sb="0" eb="3">
      <t>ラクショウカイ</t>
    </rPh>
    <phoneticPr fontId="6"/>
  </si>
  <si>
    <t>VENUS</t>
    <phoneticPr fontId="6"/>
  </si>
  <si>
    <t>まほろば大和</t>
    <rPh sb="4" eb="6">
      <t>ダイワ</t>
    </rPh>
    <phoneticPr fontId="6"/>
  </si>
  <si>
    <t>江津ドルフィンズ</t>
    <rPh sb="0" eb="2">
      <t>ゴウツ</t>
    </rPh>
    <phoneticPr fontId="6"/>
  </si>
  <si>
    <t>レディース　リーグ戦</t>
    <rPh sb="9" eb="10">
      <t>セン</t>
    </rPh>
    <phoneticPr fontId="6"/>
  </si>
  <si>
    <t>楽翔会　C</t>
    <phoneticPr fontId="3"/>
  </si>
  <si>
    <t>楓　１</t>
    <rPh sb="0" eb="1">
      <t>カエデ</t>
    </rPh>
    <phoneticPr fontId="3"/>
  </si>
  <si>
    <t>楓　２</t>
    <rPh sb="0" eb="1">
      <t>カエデ</t>
    </rPh>
    <phoneticPr fontId="3"/>
  </si>
  <si>
    <t>浜田江津</t>
    <rPh sb="0" eb="2">
      <t>ハマダ</t>
    </rPh>
    <rPh sb="2" eb="4">
      <t>ゴウツ</t>
    </rPh>
    <phoneticPr fontId="3"/>
  </si>
  <si>
    <t>セット
率</t>
    <rPh sb="4" eb="5">
      <t>リツ</t>
    </rPh>
    <phoneticPr fontId="2"/>
  </si>
  <si>
    <t>Bコート</t>
    <phoneticPr fontId="6"/>
  </si>
  <si>
    <t>Cコート</t>
    <phoneticPr fontId="6"/>
  </si>
  <si>
    <t>B1位</t>
    <rPh sb="2" eb="3">
      <t>イ</t>
    </rPh>
    <phoneticPr fontId="6"/>
  </si>
  <si>
    <t>ゴールド</t>
    <phoneticPr fontId="6"/>
  </si>
  <si>
    <t>B ⑤</t>
    <phoneticPr fontId="6"/>
  </si>
  <si>
    <t>B3位</t>
    <rPh sb="2" eb="3">
      <t>イ</t>
    </rPh>
    <phoneticPr fontId="6"/>
  </si>
  <si>
    <t>B ④</t>
    <phoneticPr fontId="6"/>
  </si>
  <si>
    <t>シルバー</t>
    <phoneticPr fontId="6"/>
  </si>
  <si>
    <t>C ⑦</t>
    <phoneticPr fontId="6"/>
  </si>
  <si>
    <t>C2位</t>
    <rPh sb="2" eb="3">
      <t>イ</t>
    </rPh>
    <phoneticPr fontId="6"/>
  </si>
  <si>
    <t>B2位</t>
    <rPh sb="2" eb="3">
      <t>イ</t>
    </rPh>
    <phoneticPr fontId="6"/>
  </si>
  <si>
    <t>C ④</t>
    <phoneticPr fontId="6"/>
  </si>
  <si>
    <t>C3位</t>
    <rPh sb="2" eb="3">
      <t>イ</t>
    </rPh>
    <phoneticPr fontId="6"/>
  </si>
  <si>
    <t>C ⑤</t>
    <phoneticPr fontId="6"/>
  </si>
  <si>
    <t>C1位</t>
    <rPh sb="2" eb="3">
      <t>イ</t>
    </rPh>
    <phoneticPr fontId="6"/>
  </si>
  <si>
    <t>B ⑥</t>
    <phoneticPr fontId="6"/>
  </si>
  <si>
    <t>C⑤負</t>
    <rPh sb="2" eb="3">
      <t>マ</t>
    </rPh>
    <phoneticPr fontId="6"/>
  </si>
  <si>
    <t>B ⑦</t>
    <phoneticPr fontId="6"/>
  </si>
  <si>
    <t>‐</t>
    <phoneticPr fontId="6"/>
  </si>
  <si>
    <t>ゴールド・シルバー　決勝トーナメント</t>
    <rPh sb="10" eb="12">
      <t>ケッショウ</t>
    </rPh>
    <phoneticPr fontId="6"/>
  </si>
  <si>
    <t>５・６位　決定戦</t>
    <rPh sb="3" eb="4">
      <t>イ</t>
    </rPh>
    <rPh sb="5" eb="8">
      <t>ケッテイセン</t>
    </rPh>
    <phoneticPr fontId="6"/>
  </si>
  <si>
    <t>３・４位　決定戦</t>
    <rPh sb="3" eb="4">
      <t>イ</t>
    </rPh>
    <rPh sb="5" eb="8">
      <t>ケッテイセン</t>
    </rPh>
    <phoneticPr fontId="6"/>
  </si>
  <si>
    <t>楽翔会C</t>
    <rPh sb="0" eb="3">
      <t>ラクショウカイ</t>
    </rPh>
    <phoneticPr fontId="6"/>
  </si>
  <si>
    <t>楓　１</t>
    <rPh sb="0" eb="1">
      <t>カエデ</t>
    </rPh>
    <phoneticPr fontId="6"/>
  </si>
  <si>
    <t>楓　２</t>
    <rPh sb="0" eb="1">
      <t>カエデ</t>
    </rPh>
    <phoneticPr fontId="6"/>
  </si>
  <si>
    <t>ミドル１位</t>
    <rPh sb="4" eb="5">
      <t>イ</t>
    </rPh>
    <phoneticPr fontId="6"/>
  </si>
  <si>
    <t>シルバー１位</t>
    <rPh sb="5" eb="6">
      <t>イ</t>
    </rPh>
    <phoneticPr fontId="6"/>
  </si>
  <si>
    <t>M・O・O</t>
    <phoneticPr fontId="6"/>
  </si>
  <si>
    <t>M・O・O</t>
    <phoneticPr fontId="3"/>
  </si>
  <si>
    <t>VENAS</t>
    <phoneticPr fontId="6"/>
  </si>
  <si>
    <t>楽翔会　B</t>
    <rPh sb="0" eb="3">
      <t>ラクショウカイ</t>
    </rPh>
    <phoneticPr fontId="6"/>
  </si>
  <si>
    <t>楽翔会　A</t>
    <rPh sb="0" eb="3">
      <t>ラクショウカイ</t>
    </rPh>
    <phoneticPr fontId="6"/>
  </si>
  <si>
    <t>ゴールド・シルバー　予選リーグ　　　B・Cコート</t>
    <rPh sb="10" eb="12">
      <t>ヨセン</t>
    </rPh>
    <phoneticPr fontId="6"/>
  </si>
  <si>
    <t>ミドル・フリー　　リーグ戦　　　　　　D・Eコート</t>
    <rPh sb="12" eb="13">
      <t>セン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</si>
</sst>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20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b/>
      <i/>
      <sz val="20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9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 style="thin">
        <color rgb="FFFF0000"/>
      </right>
      <top/>
      <bottom/>
      <diagonal/>
    </border>
    <border>
      <left/>
      <right style="thin">
        <color indexed="64"/>
      </right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thin">
        <color indexed="64"/>
      </right>
      <top style="thin">
        <color rgb="FFFF0000"/>
      </top>
      <bottom/>
      <diagonal/>
    </border>
  </borders>
  <cellStyleXfs count="5">
    <xf numFmtId="0" fontId="0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/>
  </cellStyleXfs>
  <cellXfs count="209">
    <xf numFmtId="0" fontId="0" fillId="0" borderId="0" xfId="0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5" fillId="0" borderId="4" xfId="0" applyFont="1" applyBorder="1" applyAlignment="1">
      <alignment vertical="center" wrapText="1"/>
    </xf>
    <xf numFmtId="0" fontId="12" fillId="0" borderId="0" xfId="2" applyFont="1">
      <alignment vertical="center"/>
    </xf>
    <xf numFmtId="0" fontId="14" fillId="0" borderId="0" xfId="4" applyFont="1" applyAlignment="1">
      <alignment horizontal="center" vertical="center" shrinkToFit="1"/>
    </xf>
    <xf numFmtId="0" fontId="14" fillId="0" borderId="5" xfId="4" applyFont="1" applyBorder="1" applyAlignment="1">
      <alignment horizontal="center" vertical="center" shrinkToFit="1"/>
    </xf>
    <xf numFmtId="0" fontId="14" fillId="0" borderId="4" xfId="4" applyFont="1" applyBorder="1" applyAlignment="1">
      <alignment horizontal="center" vertical="center" shrinkToFit="1"/>
    </xf>
    <xf numFmtId="0" fontId="14" fillId="0" borderId="11" xfId="4" applyFont="1" applyBorder="1" applyAlignment="1">
      <alignment horizontal="center" vertical="center" shrinkToFit="1"/>
    </xf>
    <xf numFmtId="0" fontId="14" fillId="0" borderId="10" xfId="4" applyFont="1" applyBorder="1" applyAlignment="1">
      <alignment horizontal="center" vertical="center" shrinkToFit="1"/>
    </xf>
    <xf numFmtId="0" fontId="14" fillId="0" borderId="9" xfId="4" applyFont="1" applyBorder="1" applyAlignment="1">
      <alignment horizontal="center" vertical="center" shrinkToFit="1"/>
    </xf>
    <xf numFmtId="0" fontId="14" fillId="0" borderId="3" xfId="4" applyFont="1" applyBorder="1" applyAlignment="1">
      <alignment horizontal="center" vertical="center" shrinkToFit="1"/>
    </xf>
    <xf numFmtId="0" fontId="14" fillId="0" borderId="2" xfId="4" applyFont="1" applyBorder="1" applyAlignment="1">
      <alignment horizontal="center" vertical="center" shrinkToFit="1"/>
    </xf>
    <xf numFmtId="0" fontId="14" fillId="0" borderId="1" xfId="4" applyFont="1" applyBorder="1" applyAlignment="1">
      <alignment horizontal="center" vertical="center" shrinkToFit="1"/>
    </xf>
    <xf numFmtId="0" fontId="14" fillId="2" borderId="0" xfId="4" applyFont="1" applyFill="1" applyAlignment="1" applyProtection="1">
      <alignment horizontal="center" vertical="center" shrinkToFit="1"/>
      <protection locked="0"/>
    </xf>
    <xf numFmtId="0" fontId="14" fillId="0" borderId="0" xfId="4" applyFont="1" applyAlignment="1">
      <alignment horizontal="center" vertical="center"/>
    </xf>
    <xf numFmtId="0" fontId="0" fillId="0" borderId="3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16" fillId="0" borderId="0" xfId="4" applyFont="1" applyAlignment="1">
      <alignment vertical="center" wrapText="1"/>
    </xf>
    <xf numFmtId="0" fontId="16" fillId="0" borderId="0" xfId="4" applyFont="1" applyAlignment="1">
      <alignment horizontal="center" vertical="center" wrapText="1"/>
    </xf>
    <xf numFmtId="40" fontId="14" fillId="0" borderId="0" xfId="3" applyNumberFormat="1" applyFont="1" applyFill="1" applyBorder="1" applyAlignment="1" applyProtection="1">
      <alignment vertical="center" wrapText="1"/>
    </xf>
    <xf numFmtId="40" fontId="14" fillId="0" borderId="0" xfId="3" applyNumberFormat="1" applyFont="1" applyFill="1" applyBorder="1" applyAlignment="1" applyProtection="1">
      <alignment horizontal="center" vertical="center" wrapText="1"/>
    </xf>
    <xf numFmtId="0" fontId="13" fillId="0" borderId="0" xfId="4" applyFont="1" applyAlignment="1">
      <alignment vertical="center"/>
    </xf>
    <xf numFmtId="0" fontId="18" fillId="0" borderId="0" xfId="4" applyFont="1" applyAlignment="1">
      <alignment vertical="center"/>
    </xf>
    <xf numFmtId="0" fontId="18" fillId="0" borderId="0" xfId="4" applyFont="1" applyAlignment="1">
      <alignment vertical="center" shrinkToFit="1"/>
    </xf>
    <xf numFmtId="0" fontId="18" fillId="0" borderId="0" xfId="4" applyFont="1" applyAlignment="1">
      <alignment vertical="center" wrapText="1" shrinkToFit="1"/>
    </xf>
    <xf numFmtId="0" fontId="16" fillId="0" borderId="6" xfId="4" applyFont="1" applyBorder="1" applyAlignment="1">
      <alignment horizontal="center" vertical="center" wrapText="1"/>
    </xf>
    <xf numFmtId="40" fontId="12" fillId="0" borderId="0" xfId="3" applyNumberFormat="1" applyFont="1" applyProtection="1">
      <alignment vertical="center"/>
    </xf>
    <xf numFmtId="0" fontId="12" fillId="5" borderId="0" xfId="2" applyFont="1" applyFill="1">
      <alignment vertical="center"/>
    </xf>
    <xf numFmtId="0" fontId="14" fillId="5" borderId="0" xfId="4" applyFont="1" applyFill="1" applyAlignment="1">
      <alignment vertical="center"/>
    </xf>
    <xf numFmtId="0" fontId="14" fillId="5" borderId="0" xfId="4" applyFont="1" applyFill="1" applyAlignment="1">
      <alignment vertical="center" shrinkToFit="1"/>
    </xf>
    <xf numFmtId="40" fontId="12" fillId="5" borderId="0" xfId="3" applyNumberFormat="1" applyFont="1" applyFill="1" applyProtection="1">
      <alignment vertical="center"/>
    </xf>
    <xf numFmtId="0" fontId="15" fillId="5" borderId="4" xfId="4" applyFont="1" applyFill="1" applyBorder="1" applyAlignment="1">
      <alignment vertical="center"/>
    </xf>
    <xf numFmtId="0" fontId="18" fillId="0" borderId="14" xfId="4" applyFont="1" applyBorder="1" applyAlignment="1">
      <alignment horizontal="center" vertical="center"/>
    </xf>
    <xf numFmtId="40" fontId="14" fillId="0" borderId="0" xfId="3" applyNumberFormat="1" applyFont="1" applyBorder="1" applyAlignment="1" applyProtection="1">
      <alignment horizontal="center" vertical="center" wrapText="1"/>
    </xf>
    <xf numFmtId="0" fontId="14" fillId="3" borderId="0" xfId="4" applyFont="1" applyFill="1" applyAlignment="1">
      <alignment horizontal="center" vertical="center" shrinkToFit="1"/>
    </xf>
    <xf numFmtId="0" fontId="15" fillId="0" borderId="0" xfId="4" applyFont="1" applyAlignment="1">
      <alignment horizontal="center" vertical="center" wrapText="1" shrinkToFit="1"/>
    </xf>
    <xf numFmtId="176" fontId="14" fillId="0" borderId="0" xfId="4" applyNumberFormat="1" applyFont="1" applyAlignment="1">
      <alignment horizontal="center" vertical="center" wrapText="1"/>
    </xf>
    <xf numFmtId="40" fontId="14" fillId="0" borderId="2" xfId="3" applyNumberFormat="1" applyFont="1" applyBorder="1" applyAlignment="1" applyProtection="1">
      <alignment vertical="center" wrapText="1"/>
    </xf>
    <xf numFmtId="40" fontId="14" fillId="0" borderId="0" xfId="3" applyNumberFormat="1" applyFont="1" applyBorder="1" applyAlignment="1" applyProtection="1">
      <alignment vertical="center" wrapText="1"/>
    </xf>
    <xf numFmtId="0" fontId="19" fillId="2" borderId="0" xfId="4" applyFont="1" applyFill="1" applyAlignment="1" applyProtection="1">
      <alignment horizontal="center" vertical="center" shrinkToFit="1"/>
      <protection locked="0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16" fillId="0" borderId="0" xfId="4" applyFont="1" applyAlignment="1">
      <alignment horizontal="center" vertical="center" shrinkToFit="1"/>
    </xf>
    <xf numFmtId="0" fontId="0" fillId="0" borderId="22" xfId="0" applyBorder="1">
      <alignment vertical="center"/>
    </xf>
    <xf numFmtId="0" fontId="14" fillId="0" borderId="17" xfId="4" applyFont="1" applyBorder="1" applyAlignment="1">
      <alignment horizontal="center" vertical="center" shrinkToFit="1"/>
    </xf>
    <xf numFmtId="0" fontId="16" fillId="2" borderId="0" xfId="4" applyFont="1" applyFill="1" applyAlignment="1" applyProtection="1">
      <alignment horizontal="center" vertical="center" shrinkToFit="1"/>
      <protection locked="0"/>
    </xf>
    <xf numFmtId="0" fontId="0" fillId="0" borderId="23" xfId="0" applyBorder="1">
      <alignment vertical="center"/>
    </xf>
    <xf numFmtId="0" fontId="0" fillId="0" borderId="14" xfId="0" applyBorder="1" applyAlignment="1">
      <alignment horizontal="center" vertical="center"/>
    </xf>
    <xf numFmtId="40" fontId="14" fillId="0" borderId="1" xfId="3" applyNumberFormat="1" applyFont="1" applyBorder="1" applyAlignment="1" applyProtection="1">
      <alignment horizontal="center" vertical="center" wrapText="1"/>
    </xf>
    <xf numFmtId="40" fontId="14" fillId="0" borderId="2" xfId="3" applyNumberFormat="1" applyFont="1" applyBorder="1" applyAlignment="1" applyProtection="1">
      <alignment horizontal="center" vertical="center" wrapText="1"/>
    </xf>
    <xf numFmtId="40" fontId="14" fillId="0" borderId="3" xfId="3" applyNumberFormat="1" applyFont="1" applyBorder="1" applyAlignment="1" applyProtection="1">
      <alignment horizontal="center" vertical="center" wrapText="1"/>
    </xf>
    <xf numFmtId="40" fontId="14" fillId="0" borderId="9" xfId="3" applyNumberFormat="1" applyFont="1" applyBorder="1" applyAlignment="1" applyProtection="1">
      <alignment horizontal="center" vertical="center" wrapText="1"/>
    </xf>
    <xf numFmtId="40" fontId="14" fillId="0" borderId="0" xfId="3" applyNumberFormat="1" applyFont="1" applyBorder="1" applyAlignment="1" applyProtection="1">
      <alignment horizontal="center" vertical="center" wrapText="1"/>
    </xf>
    <xf numFmtId="40" fontId="14" fillId="0" borderId="10" xfId="3" applyNumberFormat="1" applyFont="1" applyBorder="1" applyAlignment="1" applyProtection="1">
      <alignment horizontal="center" vertical="center" wrapText="1"/>
    </xf>
    <xf numFmtId="40" fontId="14" fillId="0" borderId="11" xfId="3" applyNumberFormat="1" applyFont="1" applyBorder="1" applyAlignment="1" applyProtection="1">
      <alignment horizontal="center" vertical="center" wrapText="1"/>
    </xf>
    <xf numFmtId="40" fontId="14" fillId="0" borderId="4" xfId="3" applyNumberFormat="1" applyFont="1" applyBorder="1" applyAlignment="1" applyProtection="1">
      <alignment horizontal="center" vertical="center" wrapText="1"/>
    </xf>
    <xf numFmtId="40" fontId="14" fillId="0" borderId="5" xfId="3" applyNumberFormat="1" applyFont="1" applyBorder="1" applyAlignment="1" applyProtection="1">
      <alignment horizontal="center" vertical="center" wrapText="1"/>
    </xf>
    <xf numFmtId="0" fontId="13" fillId="4" borderId="1" xfId="4" applyFont="1" applyFill="1" applyBorder="1" applyAlignment="1">
      <alignment horizontal="center" vertical="center"/>
    </xf>
    <xf numFmtId="0" fontId="13" fillId="4" borderId="2" xfId="4" applyFont="1" applyFill="1" applyBorder="1" applyAlignment="1">
      <alignment horizontal="center" vertical="center"/>
    </xf>
    <xf numFmtId="0" fontId="13" fillId="4" borderId="3" xfId="4" applyFont="1" applyFill="1" applyBorder="1" applyAlignment="1">
      <alignment horizontal="center" vertical="center"/>
    </xf>
    <xf numFmtId="0" fontId="13" fillId="4" borderId="9" xfId="4" applyFont="1" applyFill="1" applyBorder="1" applyAlignment="1">
      <alignment horizontal="center" vertical="center"/>
    </xf>
    <xf numFmtId="0" fontId="13" fillId="4" borderId="0" xfId="4" applyFont="1" applyFill="1" applyAlignment="1">
      <alignment horizontal="center" vertical="center"/>
    </xf>
    <xf numFmtId="0" fontId="13" fillId="4" borderId="10" xfId="4" applyFont="1" applyFill="1" applyBorder="1" applyAlignment="1">
      <alignment horizontal="center" vertical="center"/>
    </xf>
    <xf numFmtId="0" fontId="13" fillId="4" borderId="11" xfId="4" applyFont="1" applyFill="1" applyBorder="1" applyAlignment="1">
      <alignment horizontal="center" vertical="center"/>
    </xf>
    <xf numFmtId="0" fontId="13" fillId="4" borderId="4" xfId="4" applyFont="1" applyFill="1" applyBorder="1" applyAlignment="1">
      <alignment horizontal="center" vertical="center"/>
    </xf>
    <xf numFmtId="0" fontId="13" fillId="4" borderId="5" xfId="4" applyFont="1" applyFill="1" applyBorder="1" applyAlignment="1">
      <alignment horizontal="center" vertical="center"/>
    </xf>
    <xf numFmtId="0" fontId="14" fillId="0" borderId="1" xfId="4" applyFont="1" applyBorder="1" applyAlignment="1">
      <alignment horizontal="center" vertical="center" wrapText="1" shrinkToFit="1"/>
    </xf>
    <xf numFmtId="0" fontId="14" fillId="0" borderId="2" xfId="4" applyFont="1" applyBorder="1" applyAlignment="1">
      <alignment horizontal="center" vertical="center" wrapText="1" shrinkToFit="1"/>
    </xf>
    <xf numFmtId="0" fontId="14" fillId="0" borderId="3" xfId="4" applyFont="1" applyBorder="1" applyAlignment="1">
      <alignment horizontal="center" vertical="center" wrapText="1" shrinkToFit="1"/>
    </xf>
    <xf numFmtId="0" fontId="14" fillId="0" borderId="9" xfId="4" applyFont="1" applyBorder="1" applyAlignment="1">
      <alignment horizontal="center" vertical="center" wrapText="1" shrinkToFit="1"/>
    </xf>
    <xf numFmtId="0" fontId="14" fillId="0" borderId="0" xfId="4" applyFont="1" applyAlignment="1">
      <alignment horizontal="center" vertical="center" wrapText="1" shrinkToFit="1"/>
    </xf>
    <xf numFmtId="0" fontId="14" fillId="0" borderId="10" xfId="4" applyFont="1" applyBorder="1" applyAlignment="1">
      <alignment horizontal="center" vertical="center" wrapText="1" shrinkToFit="1"/>
    </xf>
    <xf numFmtId="0" fontId="14" fillId="0" borderId="11" xfId="4" applyFont="1" applyBorder="1" applyAlignment="1">
      <alignment horizontal="center" vertical="center" wrapText="1" shrinkToFit="1"/>
    </xf>
    <xf numFmtId="0" fontId="14" fillId="0" borderId="4" xfId="4" applyFont="1" applyBorder="1" applyAlignment="1">
      <alignment horizontal="center" vertical="center" wrapText="1" shrinkToFit="1"/>
    </xf>
    <xf numFmtId="0" fontId="14" fillId="0" borderId="5" xfId="4" applyFont="1" applyBorder="1" applyAlignment="1">
      <alignment horizontal="center" vertical="center" wrapText="1" shrinkToFit="1"/>
    </xf>
    <xf numFmtId="0" fontId="14" fillId="3" borderId="1" xfId="4" applyFont="1" applyFill="1" applyBorder="1" applyAlignment="1">
      <alignment horizontal="center" vertical="center" shrinkToFit="1"/>
    </xf>
    <xf numFmtId="0" fontId="14" fillId="3" borderId="2" xfId="4" applyFont="1" applyFill="1" applyBorder="1" applyAlignment="1">
      <alignment horizontal="center" vertical="center" shrinkToFit="1"/>
    </xf>
    <xf numFmtId="0" fontId="14" fillId="3" borderId="3" xfId="4" applyFont="1" applyFill="1" applyBorder="1" applyAlignment="1">
      <alignment horizontal="center" vertical="center" shrinkToFit="1"/>
    </xf>
    <xf numFmtId="0" fontId="14" fillId="3" borderId="9" xfId="4" applyFont="1" applyFill="1" applyBorder="1" applyAlignment="1">
      <alignment horizontal="center" vertical="center" shrinkToFit="1"/>
    </xf>
    <xf numFmtId="0" fontId="14" fillId="3" borderId="0" xfId="4" applyFont="1" applyFill="1" applyAlignment="1">
      <alignment horizontal="center" vertical="center" shrinkToFit="1"/>
    </xf>
    <xf numFmtId="0" fontId="14" fillId="3" borderId="10" xfId="4" applyFont="1" applyFill="1" applyBorder="1" applyAlignment="1">
      <alignment horizontal="center" vertical="center" shrinkToFit="1"/>
    </xf>
    <xf numFmtId="0" fontId="14" fillId="3" borderId="11" xfId="4" applyFont="1" applyFill="1" applyBorder="1" applyAlignment="1">
      <alignment horizontal="center" vertical="center" shrinkToFit="1"/>
    </xf>
    <xf numFmtId="0" fontId="14" fillId="3" borderId="4" xfId="4" applyFont="1" applyFill="1" applyBorder="1" applyAlignment="1">
      <alignment horizontal="center" vertical="center" shrinkToFit="1"/>
    </xf>
    <xf numFmtId="0" fontId="14" fillId="3" borderId="5" xfId="4" applyFont="1" applyFill="1" applyBorder="1" applyAlignment="1">
      <alignment horizontal="center" vertical="center" shrinkToFit="1"/>
    </xf>
    <xf numFmtId="0" fontId="15" fillId="0" borderId="1" xfId="4" applyFont="1" applyBorder="1" applyAlignment="1">
      <alignment horizontal="center" vertical="center" wrapText="1" shrinkToFit="1"/>
    </xf>
    <xf numFmtId="0" fontId="15" fillId="0" borderId="2" xfId="4" applyFont="1" applyBorder="1" applyAlignment="1">
      <alignment horizontal="center" vertical="center" wrapText="1" shrinkToFit="1"/>
    </xf>
    <xf numFmtId="0" fontId="15" fillId="0" borderId="9" xfId="4" applyFont="1" applyBorder="1" applyAlignment="1">
      <alignment horizontal="center" vertical="center" wrapText="1" shrinkToFit="1"/>
    </xf>
    <xf numFmtId="0" fontId="15" fillId="0" borderId="0" xfId="4" applyFont="1" applyAlignment="1">
      <alignment horizontal="center" vertical="center" wrapText="1" shrinkToFit="1"/>
    </xf>
    <xf numFmtId="0" fontId="15" fillId="0" borderId="11" xfId="4" applyFont="1" applyBorder="1" applyAlignment="1">
      <alignment horizontal="center" vertical="center" wrapText="1" shrinkToFit="1"/>
    </xf>
    <xf numFmtId="0" fontId="15" fillId="0" borderId="4" xfId="4" applyFont="1" applyBorder="1" applyAlignment="1">
      <alignment horizontal="center" vertical="center" wrapText="1" shrinkToFit="1"/>
    </xf>
    <xf numFmtId="0" fontId="15" fillId="0" borderId="3" xfId="4" applyFont="1" applyBorder="1" applyAlignment="1">
      <alignment horizontal="center" vertical="center" wrapText="1" shrinkToFit="1"/>
    </xf>
    <xf numFmtId="0" fontId="15" fillId="0" borderId="10" xfId="4" applyFont="1" applyBorder="1" applyAlignment="1">
      <alignment horizontal="center" vertical="center" wrapText="1" shrinkToFit="1"/>
    </xf>
    <xf numFmtId="0" fontId="15" fillId="0" borderId="5" xfId="4" applyFont="1" applyBorder="1" applyAlignment="1">
      <alignment horizontal="center" vertical="center" wrapText="1" shrinkToFit="1"/>
    </xf>
    <xf numFmtId="176" fontId="14" fillId="0" borderId="1" xfId="4" applyNumberFormat="1" applyFont="1" applyBorder="1" applyAlignment="1">
      <alignment horizontal="center" vertical="center" wrapText="1"/>
    </xf>
    <xf numFmtId="176" fontId="14" fillId="0" borderId="2" xfId="4" applyNumberFormat="1" applyFont="1" applyBorder="1" applyAlignment="1">
      <alignment horizontal="center" vertical="center" wrapText="1"/>
    </xf>
    <xf numFmtId="176" fontId="14" fillId="0" borderId="3" xfId="4" applyNumberFormat="1" applyFont="1" applyBorder="1" applyAlignment="1">
      <alignment horizontal="center" vertical="center" wrapText="1"/>
    </xf>
    <xf numFmtId="176" fontId="14" fillId="0" borderId="9" xfId="4" applyNumberFormat="1" applyFont="1" applyBorder="1" applyAlignment="1">
      <alignment horizontal="center" vertical="center" wrapText="1"/>
    </xf>
    <xf numFmtId="176" fontId="14" fillId="0" borderId="0" xfId="4" applyNumberFormat="1" applyFont="1" applyAlignment="1">
      <alignment horizontal="center" vertical="center" wrapText="1"/>
    </xf>
    <xf numFmtId="176" fontId="14" fillId="0" borderId="10" xfId="4" applyNumberFormat="1" applyFont="1" applyBorder="1" applyAlignment="1">
      <alignment horizontal="center" vertical="center" wrapText="1"/>
    </xf>
    <xf numFmtId="176" fontId="14" fillId="0" borderId="11" xfId="4" applyNumberFormat="1" applyFont="1" applyBorder="1" applyAlignment="1">
      <alignment horizontal="center" vertical="center" wrapText="1"/>
    </xf>
    <xf numFmtId="176" fontId="14" fillId="0" borderId="4" xfId="4" applyNumberFormat="1" applyFont="1" applyBorder="1" applyAlignment="1">
      <alignment horizontal="center" vertical="center" wrapText="1"/>
    </xf>
    <xf numFmtId="176" fontId="14" fillId="0" borderId="5" xfId="4" applyNumberFormat="1" applyFont="1" applyBorder="1" applyAlignment="1">
      <alignment horizontal="center" vertical="center" wrapText="1"/>
    </xf>
    <xf numFmtId="0" fontId="16" fillId="0" borderId="6" xfId="4" applyFont="1" applyBorder="1" applyAlignment="1">
      <alignment horizontal="center" vertical="center" wrapText="1"/>
    </xf>
    <xf numFmtId="0" fontId="16" fillId="0" borderId="7" xfId="4" applyFont="1" applyBorder="1" applyAlignment="1">
      <alignment horizontal="center" vertical="center" wrapText="1"/>
    </xf>
    <xf numFmtId="0" fontId="16" fillId="0" borderId="8" xfId="4" applyFont="1" applyBorder="1" applyAlignment="1">
      <alignment horizontal="center" vertical="center" wrapText="1"/>
    </xf>
    <xf numFmtId="0" fontId="14" fillId="0" borderId="6" xfId="4" applyFont="1" applyBorder="1" applyAlignment="1">
      <alignment horizontal="center" vertical="center"/>
    </xf>
    <xf numFmtId="0" fontId="14" fillId="0" borderId="7" xfId="4" applyFont="1" applyBorder="1" applyAlignment="1">
      <alignment horizontal="center" vertical="center"/>
    </xf>
    <xf numFmtId="0" fontId="14" fillId="0" borderId="8" xfId="4" applyFont="1" applyBorder="1" applyAlignment="1">
      <alignment horizontal="center" vertical="center"/>
    </xf>
    <xf numFmtId="0" fontId="14" fillId="0" borderId="1" xfId="4" applyFont="1" applyBorder="1" applyAlignment="1">
      <alignment horizontal="center" vertical="center" shrinkToFit="1"/>
    </xf>
    <xf numFmtId="0" fontId="14" fillId="0" borderId="2" xfId="4" applyFont="1" applyBorder="1" applyAlignment="1">
      <alignment horizontal="center" vertical="center" shrinkToFit="1"/>
    </xf>
    <xf numFmtId="0" fontId="14" fillId="0" borderId="3" xfId="4" applyFont="1" applyBorder="1" applyAlignment="1">
      <alignment horizontal="center" vertical="center" shrinkToFit="1"/>
    </xf>
    <xf numFmtId="0" fontId="14" fillId="0" borderId="9" xfId="4" applyFont="1" applyBorder="1" applyAlignment="1">
      <alignment horizontal="center" vertical="center" shrinkToFit="1"/>
    </xf>
    <xf numFmtId="0" fontId="14" fillId="0" borderId="0" xfId="4" applyFont="1" applyAlignment="1">
      <alignment horizontal="center" vertical="center" shrinkToFit="1"/>
    </xf>
    <xf numFmtId="0" fontId="14" fillId="0" borderId="10" xfId="4" applyFont="1" applyBorder="1" applyAlignment="1">
      <alignment horizontal="center" vertical="center" shrinkToFit="1"/>
    </xf>
    <xf numFmtId="0" fontId="14" fillId="0" borderId="11" xfId="4" applyFont="1" applyBorder="1" applyAlignment="1">
      <alignment horizontal="center" vertical="center" shrinkToFit="1"/>
    </xf>
    <xf numFmtId="0" fontId="14" fillId="0" borderId="4" xfId="4" applyFont="1" applyBorder="1" applyAlignment="1">
      <alignment horizontal="center" vertical="center" shrinkToFit="1"/>
    </xf>
    <xf numFmtId="0" fontId="14" fillId="0" borderId="5" xfId="4" applyFont="1" applyBorder="1" applyAlignment="1">
      <alignment horizontal="center" vertical="center" shrinkToFit="1"/>
    </xf>
    <xf numFmtId="0" fontId="14" fillId="0" borderId="6" xfId="4" applyFont="1" applyBorder="1" applyAlignment="1">
      <alignment horizontal="center" vertical="center" wrapText="1"/>
    </xf>
    <xf numFmtId="0" fontId="14" fillId="0" borderId="6" xfId="4" applyFont="1" applyBorder="1" applyAlignment="1">
      <alignment horizontal="center" vertical="center" shrinkToFit="1"/>
    </xf>
    <xf numFmtId="0" fontId="14" fillId="0" borderId="7" xfId="4" applyFont="1" applyBorder="1" applyAlignment="1">
      <alignment horizontal="center" vertical="center" shrinkToFit="1"/>
    </xf>
    <xf numFmtId="0" fontId="14" fillId="0" borderId="8" xfId="4" applyFont="1" applyBorder="1" applyAlignment="1">
      <alignment horizontal="center" vertical="center" shrinkToFit="1"/>
    </xf>
    <xf numFmtId="0" fontId="14" fillId="0" borderId="6" xfId="4" applyFont="1" applyBorder="1" applyAlignment="1">
      <alignment horizontal="center" vertical="center" wrapText="1" shrinkToFit="1"/>
    </xf>
    <xf numFmtId="0" fontId="14" fillId="0" borderId="7" xfId="4" applyFont="1" applyBorder="1" applyAlignment="1">
      <alignment horizontal="center" vertical="center" wrapText="1" shrinkToFit="1"/>
    </xf>
    <xf numFmtId="0" fontId="14" fillId="0" borderId="8" xfId="4" applyFont="1" applyBorder="1" applyAlignment="1">
      <alignment horizontal="center" vertical="center" wrapText="1" shrinkToFit="1"/>
    </xf>
    <xf numFmtId="0" fontId="18" fillId="0" borderId="6" xfId="4" applyFont="1" applyBorder="1" applyAlignment="1">
      <alignment horizontal="center" vertical="center" wrapText="1"/>
    </xf>
    <xf numFmtId="0" fontId="18" fillId="0" borderId="7" xfId="4" applyFont="1" applyBorder="1" applyAlignment="1">
      <alignment horizontal="center" vertical="center" wrapText="1"/>
    </xf>
    <xf numFmtId="0" fontId="18" fillId="0" borderId="8" xfId="4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7" fillId="0" borderId="1" xfId="4" applyFont="1" applyBorder="1" applyAlignment="1">
      <alignment horizontal="center" vertical="center" wrapText="1" shrinkToFit="1"/>
    </xf>
    <xf numFmtId="0" fontId="17" fillId="0" borderId="2" xfId="4" applyFont="1" applyBorder="1" applyAlignment="1">
      <alignment horizontal="center" vertical="center" wrapText="1" shrinkToFit="1"/>
    </xf>
    <xf numFmtId="0" fontId="17" fillId="0" borderId="3" xfId="4" applyFont="1" applyBorder="1" applyAlignment="1">
      <alignment horizontal="center" vertical="center" wrapText="1" shrinkToFit="1"/>
    </xf>
    <xf numFmtId="0" fontId="17" fillId="0" borderId="9" xfId="4" applyFont="1" applyBorder="1" applyAlignment="1">
      <alignment horizontal="center" vertical="center" wrapText="1" shrinkToFit="1"/>
    </xf>
    <xf numFmtId="0" fontId="17" fillId="0" borderId="0" xfId="4" applyFont="1" applyAlignment="1">
      <alignment horizontal="center" vertical="center" wrapText="1" shrinkToFit="1"/>
    </xf>
    <xf numFmtId="0" fontId="17" fillId="0" borderId="10" xfId="4" applyFont="1" applyBorder="1" applyAlignment="1">
      <alignment horizontal="center" vertical="center" wrapText="1" shrinkToFit="1"/>
    </xf>
    <xf numFmtId="0" fontId="17" fillId="0" borderId="11" xfId="4" applyFont="1" applyBorder="1" applyAlignment="1">
      <alignment horizontal="center" vertical="center" wrapText="1" shrinkToFit="1"/>
    </xf>
    <xf numFmtId="0" fontId="17" fillId="0" borderId="4" xfId="4" applyFont="1" applyBorder="1" applyAlignment="1">
      <alignment horizontal="center" vertical="center" wrapText="1" shrinkToFit="1"/>
    </xf>
    <xf numFmtId="0" fontId="17" fillId="0" borderId="5" xfId="4" applyFont="1" applyBorder="1" applyAlignment="1">
      <alignment horizontal="center" vertical="center" wrapText="1" shrinkToFit="1"/>
    </xf>
    <xf numFmtId="0" fontId="17" fillId="0" borderId="1" xfId="4" applyFont="1" applyBorder="1" applyAlignment="1">
      <alignment horizontal="center" vertical="center" shrinkToFit="1"/>
    </xf>
    <xf numFmtId="0" fontId="17" fillId="0" borderId="2" xfId="4" applyFont="1" applyBorder="1" applyAlignment="1">
      <alignment horizontal="center" vertical="center" shrinkToFit="1"/>
    </xf>
    <xf numFmtId="0" fontId="17" fillId="0" borderId="3" xfId="4" applyFont="1" applyBorder="1" applyAlignment="1">
      <alignment horizontal="center" vertical="center" shrinkToFit="1"/>
    </xf>
    <xf numFmtId="0" fontId="17" fillId="0" borderId="9" xfId="4" applyFont="1" applyBorder="1" applyAlignment="1">
      <alignment horizontal="center" vertical="center" shrinkToFit="1"/>
    </xf>
    <xf numFmtId="0" fontId="17" fillId="0" borderId="0" xfId="4" applyFont="1" applyAlignment="1">
      <alignment horizontal="center" vertical="center" shrinkToFit="1"/>
    </xf>
    <xf numFmtId="0" fontId="17" fillId="0" borderId="10" xfId="4" applyFont="1" applyBorder="1" applyAlignment="1">
      <alignment horizontal="center" vertical="center" shrinkToFit="1"/>
    </xf>
    <xf numFmtId="0" fontId="17" fillId="0" borderId="11" xfId="4" applyFont="1" applyBorder="1" applyAlignment="1">
      <alignment horizontal="center" vertical="center" shrinkToFit="1"/>
    </xf>
    <xf numFmtId="0" fontId="17" fillId="0" borderId="4" xfId="4" applyFont="1" applyBorder="1" applyAlignment="1">
      <alignment horizontal="center" vertical="center" shrinkToFit="1"/>
    </xf>
    <xf numFmtId="0" fontId="17" fillId="0" borderId="5" xfId="4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8" fillId="0" borderId="4" xfId="4" applyFont="1" applyBorder="1" applyAlignment="1">
      <alignment horizontal="center" vertical="center" shrinkToFit="1"/>
    </xf>
    <xf numFmtId="0" fontId="18" fillId="0" borderId="4" xfId="4" applyFont="1" applyBorder="1" applyAlignment="1">
      <alignment horizontal="center" vertical="center"/>
    </xf>
    <xf numFmtId="0" fontId="18" fillId="0" borderId="14" xfId="4" applyFont="1" applyBorder="1" applyAlignment="1">
      <alignment horizontal="center" vertical="center"/>
    </xf>
    <xf numFmtId="0" fontId="18" fillId="0" borderId="14" xfId="4" applyFont="1" applyBorder="1" applyAlignment="1">
      <alignment horizontal="center" vertical="center" shrinkToFit="1"/>
    </xf>
    <xf numFmtId="0" fontId="18" fillId="0" borderId="6" xfId="4" applyFont="1" applyBorder="1" applyAlignment="1">
      <alignment horizontal="center" vertical="center" shrinkToFit="1"/>
    </xf>
    <xf numFmtId="0" fontId="18" fillId="0" borderId="7" xfId="4" applyFont="1" applyBorder="1" applyAlignment="1">
      <alignment horizontal="center" vertical="center" shrinkToFit="1"/>
    </xf>
    <xf numFmtId="0" fontId="18" fillId="0" borderId="8" xfId="4" applyFont="1" applyBorder="1" applyAlignment="1">
      <alignment horizontal="center" vertical="center" shrinkToFit="1"/>
    </xf>
    <xf numFmtId="0" fontId="16" fillId="0" borderId="7" xfId="4" applyFont="1" applyBorder="1" applyAlignment="1">
      <alignment horizontal="center" vertical="center"/>
    </xf>
    <xf numFmtId="0" fontId="16" fillId="0" borderId="8" xfId="4" applyFont="1" applyBorder="1" applyAlignment="1">
      <alignment horizontal="center" vertical="center"/>
    </xf>
    <xf numFmtId="0" fontId="13" fillId="4" borderId="12" xfId="4" applyFont="1" applyFill="1" applyBorder="1" applyAlignment="1">
      <alignment horizontal="center" vertical="center" wrapText="1"/>
    </xf>
    <xf numFmtId="0" fontId="13" fillId="4" borderId="15" xfId="4" applyFont="1" applyFill="1" applyBorder="1" applyAlignment="1">
      <alignment horizontal="center" vertical="center" wrapText="1"/>
    </xf>
    <xf numFmtId="0" fontId="13" fillId="4" borderId="13" xfId="4" applyFont="1" applyFill="1" applyBorder="1" applyAlignment="1">
      <alignment horizontal="center" vertical="center" wrapText="1"/>
    </xf>
    <xf numFmtId="176" fontId="14" fillId="0" borderId="12" xfId="4" applyNumberFormat="1" applyFont="1" applyBorder="1" applyAlignment="1">
      <alignment horizontal="center" vertical="center" wrapText="1"/>
    </xf>
    <xf numFmtId="176" fontId="14" fillId="0" borderId="15" xfId="4" applyNumberFormat="1" applyFont="1" applyBorder="1" applyAlignment="1">
      <alignment horizontal="center" vertical="center" wrapText="1"/>
    </xf>
    <xf numFmtId="176" fontId="14" fillId="0" borderId="13" xfId="4" applyNumberFormat="1" applyFont="1" applyBorder="1" applyAlignment="1">
      <alignment horizontal="center" vertical="center" wrapText="1"/>
    </xf>
  </cellXfs>
  <cellStyles count="5">
    <cellStyle name="桁区切り 2" xfId="3" xr:uid="{C4AEB726-C78C-49AF-805D-028C8C97EA44}"/>
    <cellStyle name="標準" xfId="0" builtinId="0"/>
    <cellStyle name="標準 2" xfId="2" xr:uid="{CD6D1000-3701-4480-B833-86F4B247238C}"/>
    <cellStyle name="標準 2 2" xfId="1" xr:uid="{6CE640A5-889D-437C-AE35-415767D1C632}"/>
    <cellStyle name="標準_H20県スポレク集計用" xfId="4" xr:uid="{B82F1989-ED7E-4F2E-A374-4B229A6F2AC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266700</xdr:colOff>
      <xdr:row>10</xdr:row>
      <xdr:rowOff>219075</xdr:rowOff>
    </xdr:from>
    <xdr:to>
      <xdr:col>6</xdr:col>
      <xdr:colOff>76200</xdr:colOff>
      <xdr:row>14</xdr:row>
      <xdr:rowOff>28575</xdr:rowOff>
    </xdr:to>
    <xdr:sp macro="" textlink="">
      <xdr:nvSpPr>
        <xdr:cNvPr id="2" name="AutoShape 8">
          <a:extLst>
            <a:ext uri="{FF2B5EF4-FFF2-40B4-BE49-F238E27FC236}">
              <a16:creationId xmlns:a16="http://schemas.microsoft.com/office/drawing/2014/main" id="{732CB57F-84F4-498F-85B8-8A2DEC921F10}"/>
            </a:ext>
          </a:extLst>
        </xdr:cNvPr>
        <xdr:cNvSpPr>
          <a:spLocks/>
        </xdr:cNvSpPr>
      </xdr:nvSpPr>
      <xdr:spPr bwMode="auto">
        <a:xfrm>
          <a:off x="1264920" y="2017395"/>
          <a:ext cx="76200" cy="55626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209550</xdr:colOff>
      <xdr:row>10</xdr:row>
      <xdr:rowOff>228600</xdr:rowOff>
    </xdr:from>
    <xdr:to>
      <xdr:col>9</xdr:col>
      <xdr:colOff>19050</xdr:colOff>
      <xdr:row>14</xdr:row>
      <xdr:rowOff>28575</xdr:rowOff>
    </xdr:to>
    <xdr:sp macro="" textlink="">
      <xdr:nvSpPr>
        <xdr:cNvPr id="3" name="AutoShape 30">
          <a:extLst>
            <a:ext uri="{FF2B5EF4-FFF2-40B4-BE49-F238E27FC236}">
              <a16:creationId xmlns:a16="http://schemas.microsoft.com/office/drawing/2014/main" id="{EBEA8511-C2B2-4AC2-A0A5-F740683BB464}"/>
            </a:ext>
          </a:extLst>
        </xdr:cNvPr>
        <xdr:cNvSpPr>
          <a:spLocks/>
        </xdr:cNvSpPr>
      </xdr:nvSpPr>
      <xdr:spPr bwMode="auto">
        <a:xfrm>
          <a:off x="1878330" y="201930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15</xdr:row>
      <xdr:rowOff>228600</xdr:rowOff>
    </xdr:from>
    <xdr:to>
      <xdr:col>6</xdr:col>
      <xdr:colOff>85725</xdr:colOff>
      <xdr:row>19</xdr:row>
      <xdr:rowOff>38100</xdr:rowOff>
    </xdr:to>
    <xdr:sp macro="" textlink="">
      <xdr:nvSpPr>
        <xdr:cNvPr id="4" name="AutoShape 8">
          <a:extLst>
            <a:ext uri="{FF2B5EF4-FFF2-40B4-BE49-F238E27FC236}">
              <a16:creationId xmlns:a16="http://schemas.microsoft.com/office/drawing/2014/main" id="{8BF36508-7F46-4268-B420-7C849279E0AE}"/>
            </a:ext>
          </a:extLst>
        </xdr:cNvPr>
        <xdr:cNvSpPr>
          <a:spLocks/>
        </xdr:cNvSpPr>
      </xdr:nvSpPr>
      <xdr:spPr bwMode="auto">
        <a:xfrm>
          <a:off x="1264920" y="2895600"/>
          <a:ext cx="85725" cy="563880"/>
        </a:xfrm>
        <a:prstGeom prst="leftBracket">
          <a:avLst>
            <a:gd name="adj" fmla="val 68374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257175</xdr:colOff>
      <xdr:row>15</xdr:row>
      <xdr:rowOff>219075</xdr:rowOff>
    </xdr:from>
    <xdr:to>
      <xdr:col>11</xdr:col>
      <xdr:colOff>66675</xdr:colOff>
      <xdr:row>19</xdr:row>
      <xdr:rowOff>28575</xdr:rowOff>
    </xdr:to>
    <xdr:sp macro="" textlink="">
      <xdr:nvSpPr>
        <xdr:cNvPr id="5" name="AutoShape 8">
          <a:extLst>
            <a:ext uri="{FF2B5EF4-FFF2-40B4-BE49-F238E27FC236}">
              <a16:creationId xmlns:a16="http://schemas.microsoft.com/office/drawing/2014/main" id="{0406E9F0-0C5D-446C-BD88-BB86EE7B518E}"/>
            </a:ext>
          </a:extLst>
        </xdr:cNvPr>
        <xdr:cNvSpPr>
          <a:spLocks/>
        </xdr:cNvSpPr>
      </xdr:nvSpPr>
      <xdr:spPr bwMode="auto">
        <a:xfrm>
          <a:off x="2421255" y="2893695"/>
          <a:ext cx="68580" cy="55626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15</xdr:row>
      <xdr:rowOff>238125</xdr:rowOff>
    </xdr:from>
    <xdr:to>
      <xdr:col>9</xdr:col>
      <xdr:colOff>0</xdr:colOff>
      <xdr:row>19</xdr:row>
      <xdr:rowOff>38100</xdr:rowOff>
    </xdr:to>
    <xdr:sp macro="" textlink="">
      <xdr:nvSpPr>
        <xdr:cNvPr id="6" name="AutoShape 30">
          <a:extLst>
            <a:ext uri="{FF2B5EF4-FFF2-40B4-BE49-F238E27FC236}">
              <a16:creationId xmlns:a16="http://schemas.microsoft.com/office/drawing/2014/main" id="{EBA18A40-93AB-4C0B-9ABA-2A161451A42B}"/>
            </a:ext>
          </a:extLst>
        </xdr:cNvPr>
        <xdr:cNvSpPr>
          <a:spLocks/>
        </xdr:cNvSpPr>
      </xdr:nvSpPr>
      <xdr:spPr bwMode="auto">
        <a:xfrm>
          <a:off x="1859280" y="2897505"/>
          <a:ext cx="60960" cy="561975"/>
        </a:xfrm>
        <a:prstGeom prst="rightBracket">
          <a:avLst>
            <a:gd name="adj" fmla="val 6203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209550</xdr:colOff>
      <xdr:row>15</xdr:row>
      <xdr:rowOff>219075</xdr:rowOff>
    </xdr:from>
    <xdr:to>
      <xdr:col>14</xdr:col>
      <xdr:colOff>19050</xdr:colOff>
      <xdr:row>19</xdr:row>
      <xdr:rowOff>19050</xdr:rowOff>
    </xdr:to>
    <xdr:sp macro="" textlink="">
      <xdr:nvSpPr>
        <xdr:cNvPr id="7" name="AutoShape 30">
          <a:extLst>
            <a:ext uri="{FF2B5EF4-FFF2-40B4-BE49-F238E27FC236}">
              <a16:creationId xmlns:a16="http://schemas.microsoft.com/office/drawing/2014/main" id="{14B8A99D-F767-46F2-A5B7-77FC434F5AEA}"/>
            </a:ext>
          </a:extLst>
        </xdr:cNvPr>
        <xdr:cNvSpPr>
          <a:spLocks/>
        </xdr:cNvSpPr>
      </xdr:nvSpPr>
      <xdr:spPr bwMode="auto">
        <a:xfrm>
          <a:off x="3036570" y="2893695"/>
          <a:ext cx="60960" cy="546735"/>
        </a:xfrm>
        <a:prstGeom prst="rightBracket">
          <a:avLst>
            <a:gd name="adj" fmla="val 6203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266700</xdr:colOff>
      <xdr:row>5</xdr:row>
      <xdr:rowOff>228600</xdr:rowOff>
    </xdr:from>
    <xdr:to>
      <xdr:col>11</xdr:col>
      <xdr:colOff>76200</xdr:colOff>
      <xdr:row>9</xdr:row>
      <xdr:rowOff>38100</xdr:rowOff>
    </xdr:to>
    <xdr:sp macro="" textlink="">
      <xdr:nvSpPr>
        <xdr:cNvPr id="8" name="AutoShape 9">
          <a:extLst>
            <a:ext uri="{FF2B5EF4-FFF2-40B4-BE49-F238E27FC236}">
              <a16:creationId xmlns:a16="http://schemas.microsoft.com/office/drawing/2014/main" id="{07D569EF-FF15-4008-AF45-D928233C576A}"/>
            </a:ext>
          </a:extLst>
        </xdr:cNvPr>
        <xdr:cNvSpPr>
          <a:spLocks/>
        </xdr:cNvSpPr>
      </xdr:nvSpPr>
      <xdr:spPr bwMode="auto">
        <a:xfrm>
          <a:off x="2423160" y="114300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219075</xdr:colOff>
      <xdr:row>5</xdr:row>
      <xdr:rowOff>228600</xdr:rowOff>
    </xdr:from>
    <xdr:to>
      <xdr:col>14</xdr:col>
      <xdr:colOff>28575</xdr:colOff>
      <xdr:row>9</xdr:row>
      <xdr:rowOff>28575</xdr:rowOff>
    </xdr:to>
    <xdr:sp macro="" textlink="">
      <xdr:nvSpPr>
        <xdr:cNvPr id="9" name="AutoShape 10">
          <a:extLst>
            <a:ext uri="{FF2B5EF4-FFF2-40B4-BE49-F238E27FC236}">
              <a16:creationId xmlns:a16="http://schemas.microsoft.com/office/drawing/2014/main" id="{F372AA21-C425-4607-A554-DD3278B569FB}"/>
            </a:ext>
          </a:extLst>
        </xdr:cNvPr>
        <xdr:cNvSpPr>
          <a:spLocks/>
        </xdr:cNvSpPr>
      </xdr:nvSpPr>
      <xdr:spPr bwMode="auto">
        <a:xfrm>
          <a:off x="3046095" y="114300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266700</xdr:colOff>
      <xdr:row>5</xdr:row>
      <xdr:rowOff>228600</xdr:rowOff>
    </xdr:from>
    <xdr:to>
      <xdr:col>11</xdr:col>
      <xdr:colOff>76200</xdr:colOff>
      <xdr:row>9</xdr:row>
      <xdr:rowOff>38100</xdr:rowOff>
    </xdr:to>
    <xdr:sp macro="" textlink="">
      <xdr:nvSpPr>
        <xdr:cNvPr id="10" name="AutoShape 29">
          <a:extLst>
            <a:ext uri="{FF2B5EF4-FFF2-40B4-BE49-F238E27FC236}">
              <a16:creationId xmlns:a16="http://schemas.microsoft.com/office/drawing/2014/main" id="{4D4EC2C4-5734-405E-B21D-F8995DD9924D}"/>
            </a:ext>
          </a:extLst>
        </xdr:cNvPr>
        <xdr:cNvSpPr>
          <a:spLocks/>
        </xdr:cNvSpPr>
      </xdr:nvSpPr>
      <xdr:spPr bwMode="auto">
        <a:xfrm>
          <a:off x="2423160" y="114300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219075</xdr:colOff>
      <xdr:row>5</xdr:row>
      <xdr:rowOff>228600</xdr:rowOff>
    </xdr:from>
    <xdr:to>
      <xdr:col>14</xdr:col>
      <xdr:colOff>28575</xdr:colOff>
      <xdr:row>9</xdr:row>
      <xdr:rowOff>28575</xdr:rowOff>
    </xdr:to>
    <xdr:sp macro="" textlink="">
      <xdr:nvSpPr>
        <xdr:cNvPr id="11" name="AutoShape 30">
          <a:extLst>
            <a:ext uri="{FF2B5EF4-FFF2-40B4-BE49-F238E27FC236}">
              <a16:creationId xmlns:a16="http://schemas.microsoft.com/office/drawing/2014/main" id="{CD453F11-02CB-42AA-BAC3-DE5BFDDB481D}"/>
            </a:ext>
          </a:extLst>
        </xdr:cNvPr>
        <xdr:cNvSpPr>
          <a:spLocks/>
        </xdr:cNvSpPr>
      </xdr:nvSpPr>
      <xdr:spPr bwMode="auto">
        <a:xfrm>
          <a:off x="3046095" y="114300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266700</xdr:colOff>
      <xdr:row>5</xdr:row>
      <xdr:rowOff>228600</xdr:rowOff>
    </xdr:from>
    <xdr:to>
      <xdr:col>16</xdr:col>
      <xdr:colOff>76200</xdr:colOff>
      <xdr:row>9</xdr:row>
      <xdr:rowOff>38100</xdr:rowOff>
    </xdr:to>
    <xdr:sp macro="" textlink="">
      <xdr:nvSpPr>
        <xdr:cNvPr id="12" name="AutoShape 9">
          <a:extLst>
            <a:ext uri="{FF2B5EF4-FFF2-40B4-BE49-F238E27FC236}">
              <a16:creationId xmlns:a16="http://schemas.microsoft.com/office/drawing/2014/main" id="{C2B14966-3EAC-4197-9A8A-515A60C3B943}"/>
            </a:ext>
          </a:extLst>
        </xdr:cNvPr>
        <xdr:cNvSpPr>
          <a:spLocks/>
        </xdr:cNvSpPr>
      </xdr:nvSpPr>
      <xdr:spPr bwMode="auto">
        <a:xfrm>
          <a:off x="3581400" y="114300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266700</xdr:colOff>
      <xdr:row>5</xdr:row>
      <xdr:rowOff>228600</xdr:rowOff>
    </xdr:from>
    <xdr:to>
      <xdr:col>16</xdr:col>
      <xdr:colOff>76200</xdr:colOff>
      <xdr:row>9</xdr:row>
      <xdr:rowOff>38100</xdr:rowOff>
    </xdr:to>
    <xdr:sp macro="" textlink="">
      <xdr:nvSpPr>
        <xdr:cNvPr id="13" name="AutoShape 29">
          <a:extLst>
            <a:ext uri="{FF2B5EF4-FFF2-40B4-BE49-F238E27FC236}">
              <a16:creationId xmlns:a16="http://schemas.microsoft.com/office/drawing/2014/main" id="{C09DA123-83DB-4667-BA75-584D30332A12}"/>
            </a:ext>
          </a:extLst>
        </xdr:cNvPr>
        <xdr:cNvSpPr>
          <a:spLocks/>
        </xdr:cNvSpPr>
      </xdr:nvSpPr>
      <xdr:spPr bwMode="auto">
        <a:xfrm>
          <a:off x="3581400" y="114300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219075</xdr:colOff>
      <xdr:row>5</xdr:row>
      <xdr:rowOff>228600</xdr:rowOff>
    </xdr:from>
    <xdr:to>
      <xdr:col>19</xdr:col>
      <xdr:colOff>28575</xdr:colOff>
      <xdr:row>9</xdr:row>
      <xdr:rowOff>28575</xdr:rowOff>
    </xdr:to>
    <xdr:sp macro="" textlink="">
      <xdr:nvSpPr>
        <xdr:cNvPr id="14" name="AutoShape 30">
          <a:extLst>
            <a:ext uri="{FF2B5EF4-FFF2-40B4-BE49-F238E27FC236}">
              <a16:creationId xmlns:a16="http://schemas.microsoft.com/office/drawing/2014/main" id="{77157212-F49B-440B-8F30-E5BB0F06D71E}"/>
            </a:ext>
          </a:extLst>
        </xdr:cNvPr>
        <xdr:cNvSpPr>
          <a:spLocks/>
        </xdr:cNvSpPr>
      </xdr:nvSpPr>
      <xdr:spPr bwMode="auto">
        <a:xfrm>
          <a:off x="4211955" y="114300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266700</xdr:colOff>
      <xdr:row>10</xdr:row>
      <xdr:rowOff>228600</xdr:rowOff>
    </xdr:from>
    <xdr:to>
      <xdr:col>16</xdr:col>
      <xdr:colOff>76200</xdr:colOff>
      <xdr:row>14</xdr:row>
      <xdr:rowOff>38100</xdr:rowOff>
    </xdr:to>
    <xdr:sp macro="" textlink="">
      <xdr:nvSpPr>
        <xdr:cNvPr id="15" name="AutoShape 9">
          <a:extLst>
            <a:ext uri="{FF2B5EF4-FFF2-40B4-BE49-F238E27FC236}">
              <a16:creationId xmlns:a16="http://schemas.microsoft.com/office/drawing/2014/main" id="{0A690067-7E1E-450C-AC59-71FACAC1EB7B}"/>
            </a:ext>
          </a:extLst>
        </xdr:cNvPr>
        <xdr:cNvSpPr>
          <a:spLocks/>
        </xdr:cNvSpPr>
      </xdr:nvSpPr>
      <xdr:spPr bwMode="auto">
        <a:xfrm>
          <a:off x="3581400" y="201930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219075</xdr:colOff>
      <xdr:row>10</xdr:row>
      <xdr:rowOff>228600</xdr:rowOff>
    </xdr:from>
    <xdr:to>
      <xdr:col>19</xdr:col>
      <xdr:colOff>28575</xdr:colOff>
      <xdr:row>14</xdr:row>
      <xdr:rowOff>28575</xdr:rowOff>
    </xdr:to>
    <xdr:sp macro="" textlink="">
      <xdr:nvSpPr>
        <xdr:cNvPr id="16" name="AutoShape 10">
          <a:extLst>
            <a:ext uri="{FF2B5EF4-FFF2-40B4-BE49-F238E27FC236}">
              <a16:creationId xmlns:a16="http://schemas.microsoft.com/office/drawing/2014/main" id="{C09BC494-931B-4433-844F-899DF77E5DDD}"/>
            </a:ext>
          </a:extLst>
        </xdr:cNvPr>
        <xdr:cNvSpPr>
          <a:spLocks/>
        </xdr:cNvSpPr>
      </xdr:nvSpPr>
      <xdr:spPr bwMode="auto">
        <a:xfrm>
          <a:off x="4211955" y="201930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266700</xdr:colOff>
      <xdr:row>10</xdr:row>
      <xdr:rowOff>228600</xdr:rowOff>
    </xdr:from>
    <xdr:to>
      <xdr:col>16</xdr:col>
      <xdr:colOff>76200</xdr:colOff>
      <xdr:row>14</xdr:row>
      <xdr:rowOff>38100</xdr:rowOff>
    </xdr:to>
    <xdr:sp macro="" textlink="">
      <xdr:nvSpPr>
        <xdr:cNvPr id="17" name="AutoShape 29">
          <a:extLst>
            <a:ext uri="{FF2B5EF4-FFF2-40B4-BE49-F238E27FC236}">
              <a16:creationId xmlns:a16="http://schemas.microsoft.com/office/drawing/2014/main" id="{F83BE6FE-0EB5-4C4E-9F6B-8FE90951708F}"/>
            </a:ext>
          </a:extLst>
        </xdr:cNvPr>
        <xdr:cNvSpPr>
          <a:spLocks/>
        </xdr:cNvSpPr>
      </xdr:nvSpPr>
      <xdr:spPr bwMode="auto">
        <a:xfrm>
          <a:off x="3581400" y="201930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219075</xdr:colOff>
      <xdr:row>10</xdr:row>
      <xdr:rowOff>228600</xdr:rowOff>
    </xdr:from>
    <xdr:to>
      <xdr:col>19</xdr:col>
      <xdr:colOff>28575</xdr:colOff>
      <xdr:row>14</xdr:row>
      <xdr:rowOff>28575</xdr:rowOff>
    </xdr:to>
    <xdr:sp macro="" textlink="">
      <xdr:nvSpPr>
        <xdr:cNvPr id="18" name="AutoShape 30">
          <a:extLst>
            <a:ext uri="{FF2B5EF4-FFF2-40B4-BE49-F238E27FC236}">
              <a16:creationId xmlns:a16="http://schemas.microsoft.com/office/drawing/2014/main" id="{0FCA0260-08FD-42D8-BAD4-BD4122D71A42}"/>
            </a:ext>
          </a:extLst>
        </xdr:cNvPr>
        <xdr:cNvSpPr>
          <a:spLocks/>
        </xdr:cNvSpPr>
      </xdr:nvSpPr>
      <xdr:spPr bwMode="auto">
        <a:xfrm>
          <a:off x="4211955" y="201930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6</xdr:col>
      <xdr:colOff>10583</xdr:colOff>
      <xdr:row>5</xdr:row>
      <xdr:rowOff>116417</xdr:rowOff>
    </xdr:from>
    <xdr:ext cx="791120" cy="694836"/>
    <xdr:pic>
      <xdr:nvPicPr>
        <xdr:cNvPr id="19" name="Picture 2">
          <a:extLst>
            <a:ext uri="{FF2B5EF4-FFF2-40B4-BE49-F238E27FC236}">
              <a16:creationId xmlns:a16="http://schemas.microsoft.com/office/drawing/2014/main" id="{3F81491A-764B-4DE6-8A60-2466CC8E4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75503" y="1084157"/>
          <a:ext cx="791120" cy="694836"/>
        </a:xfrm>
        <a:prstGeom prst="rect">
          <a:avLst/>
        </a:prstGeom>
        <a:noFill/>
      </xdr:spPr>
    </xdr:pic>
    <xdr:clientData/>
  </xdr:oneCellAnchor>
  <xdr:oneCellAnchor>
    <xdr:from>
      <xdr:col>11</xdr:col>
      <xdr:colOff>10583</xdr:colOff>
      <xdr:row>10</xdr:row>
      <xdr:rowOff>116417</xdr:rowOff>
    </xdr:from>
    <xdr:ext cx="791120" cy="694836"/>
    <xdr:pic>
      <xdr:nvPicPr>
        <xdr:cNvPr id="20" name="Picture 2">
          <a:extLst>
            <a:ext uri="{FF2B5EF4-FFF2-40B4-BE49-F238E27FC236}">
              <a16:creationId xmlns:a16="http://schemas.microsoft.com/office/drawing/2014/main" id="{681FD454-520A-455A-92DF-988014C64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3743" y="1960457"/>
          <a:ext cx="791120" cy="694836"/>
        </a:xfrm>
        <a:prstGeom prst="rect">
          <a:avLst/>
        </a:prstGeom>
        <a:noFill/>
      </xdr:spPr>
    </xdr:pic>
    <xdr:clientData/>
  </xdr:oneCellAnchor>
  <xdr:oneCellAnchor>
    <xdr:from>
      <xdr:col>16</xdr:col>
      <xdr:colOff>10583</xdr:colOff>
      <xdr:row>15</xdr:row>
      <xdr:rowOff>116417</xdr:rowOff>
    </xdr:from>
    <xdr:ext cx="791120" cy="694836"/>
    <xdr:pic>
      <xdr:nvPicPr>
        <xdr:cNvPr id="21" name="Picture 2">
          <a:extLst>
            <a:ext uri="{FF2B5EF4-FFF2-40B4-BE49-F238E27FC236}">
              <a16:creationId xmlns:a16="http://schemas.microsoft.com/office/drawing/2014/main" id="{F348D5D5-D0B9-4ED7-9106-B235DD6FF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91983" y="2836757"/>
          <a:ext cx="791120" cy="694836"/>
        </a:xfrm>
        <a:prstGeom prst="rect">
          <a:avLst/>
        </a:prstGeom>
        <a:noFill/>
      </xdr:spPr>
    </xdr:pic>
    <xdr:clientData/>
  </xdr:oneCellAnchor>
  <xdr:twoCellAnchor>
    <xdr:from>
      <xdr:col>5</xdr:col>
      <xdr:colOff>266700</xdr:colOff>
      <xdr:row>29</xdr:row>
      <xdr:rowOff>219075</xdr:rowOff>
    </xdr:from>
    <xdr:to>
      <xdr:col>6</xdr:col>
      <xdr:colOff>76200</xdr:colOff>
      <xdr:row>33</xdr:row>
      <xdr:rowOff>28575</xdr:rowOff>
    </xdr:to>
    <xdr:sp macro="" textlink="">
      <xdr:nvSpPr>
        <xdr:cNvPr id="42" name="AutoShape 8">
          <a:extLst>
            <a:ext uri="{FF2B5EF4-FFF2-40B4-BE49-F238E27FC236}">
              <a16:creationId xmlns:a16="http://schemas.microsoft.com/office/drawing/2014/main" id="{7A38E3C0-787F-46C8-BA89-731811E8AC83}"/>
            </a:ext>
          </a:extLst>
        </xdr:cNvPr>
        <xdr:cNvSpPr>
          <a:spLocks/>
        </xdr:cNvSpPr>
      </xdr:nvSpPr>
      <xdr:spPr bwMode="auto">
        <a:xfrm>
          <a:off x="1264920" y="1811655"/>
          <a:ext cx="76200" cy="55626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209550</xdr:colOff>
      <xdr:row>29</xdr:row>
      <xdr:rowOff>228600</xdr:rowOff>
    </xdr:from>
    <xdr:to>
      <xdr:col>9</xdr:col>
      <xdr:colOff>19050</xdr:colOff>
      <xdr:row>33</xdr:row>
      <xdr:rowOff>28575</xdr:rowOff>
    </xdr:to>
    <xdr:sp macro="" textlink="">
      <xdr:nvSpPr>
        <xdr:cNvPr id="43" name="AutoShape 30">
          <a:extLst>
            <a:ext uri="{FF2B5EF4-FFF2-40B4-BE49-F238E27FC236}">
              <a16:creationId xmlns:a16="http://schemas.microsoft.com/office/drawing/2014/main" id="{B6626EC4-B479-46ED-8A6F-52969B9964A1}"/>
            </a:ext>
          </a:extLst>
        </xdr:cNvPr>
        <xdr:cNvSpPr>
          <a:spLocks/>
        </xdr:cNvSpPr>
      </xdr:nvSpPr>
      <xdr:spPr bwMode="auto">
        <a:xfrm>
          <a:off x="1878330" y="181356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34</xdr:row>
      <xdr:rowOff>228600</xdr:rowOff>
    </xdr:from>
    <xdr:to>
      <xdr:col>6</xdr:col>
      <xdr:colOff>85725</xdr:colOff>
      <xdr:row>38</xdr:row>
      <xdr:rowOff>38100</xdr:rowOff>
    </xdr:to>
    <xdr:sp macro="" textlink="">
      <xdr:nvSpPr>
        <xdr:cNvPr id="44" name="AutoShape 8">
          <a:extLst>
            <a:ext uri="{FF2B5EF4-FFF2-40B4-BE49-F238E27FC236}">
              <a16:creationId xmlns:a16="http://schemas.microsoft.com/office/drawing/2014/main" id="{5A280891-6354-49E6-9E78-712C87CBF13A}"/>
            </a:ext>
          </a:extLst>
        </xdr:cNvPr>
        <xdr:cNvSpPr>
          <a:spLocks/>
        </xdr:cNvSpPr>
      </xdr:nvSpPr>
      <xdr:spPr bwMode="auto">
        <a:xfrm>
          <a:off x="1264920" y="2689860"/>
          <a:ext cx="85725" cy="563880"/>
        </a:xfrm>
        <a:prstGeom prst="leftBracket">
          <a:avLst>
            <a:gd name="adj" fmla="val 68374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257175</xdr:colOff>
      <xdr:row>34</xdr:row>
      <xdr:rowOff>219075</xdr:rowOff>
    </xdr:from>
    <xdr:to>
      <xdr:col>11</xdr:col>
      <xdr:colOff>66675</xdr:colOff>
      <xdr:row>38</xdr:row>
      <xdr:rowOff>28575</xdr:rowOff>
    </xdr:to>
    <xdr:sp macro="" textlink="">
      <xdr:nvSpPr>
        <xdr:cNvPr id="45" name="AutoShape 8">
          <a:extLst>
            <a:ext uri="{FF2B5EF4-FFF2-40B4-BE49-F238E27FC236}">
              <a16:creationId xmlns:a16="http://schemas.microsoft.com/office/drawing/2014/main" id="{3046F7FE-91DE-4379-8E8F-9419CB0EEE3A}"/>
            </a:ext>
          </a:extLst>
        </xdr:cNvPr>
        <xdr:cNvSpPr>
          <a:spLocks/>
        </xdr:cNvSpPr>
      </xdr:nvSpPr>
      <xdr:spPr bwMode="auto">
        <a:xfrm>
          <a:off x="2421255" y="2687955"/>
          <a:ext cx="68580" cy="55626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34</xdr:row>
      <xdr:rowOff>238125</xdr:rowOff>
    </xdr:from>
    <xdr:to>
      <xdr:col>9</xdr:col>
      <xdr:colOff>0</xdr:colOff>
      <xdr:row>38</xdr:row>
      <xdr:rowOff>38100</xdr:rowOff>
    </xdr:to>
    <xdr:sp macro="" textlink="">
      <xdr:nvSpPr>
        <xdr:cNvPr id="46" name="AutoShape 30">
          <a:extLst>
            <a:ext uri="{FF2B5EF4-FFF2-40B4-BE49-F238E27FC236}">
              <a16:creationId xmlns:a16="http://schemas.microsoft.com/office/drawing/2014/main" id="{2A1E8C7B-7512-4700-A027-917562769729}"/>
            </a:ext>
          </a:extLst>
        </xdr:cNvPr>
        <xdr:cNvSpPr>
          <a:spLocks/>
        </xdr:cNvSpPr>
      </xdr:nvSpPr>
      <xdr:spPr bwMode="auto">
        <a:xfrm>
          <a:off x="1859280" y="2691765"/>
          <a:ext cx="60960" cy="561975"/>
        </a:xfrm>
        <a:prstGeom prst="rightBracket">
          <a:avLst>
            <a:gd name="adj" fmla="val 6203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209550</xdr:colOff>
      <xdr:row>34</xdr:row>
      <xdr:rowOff>219075</xdr:rowOff>
    </xdr:from>
    <xdr:to>
      <xdr:col>14</xdr:col>
      <xdr:colOff>19050</xdr:colOff>
      <xdr:row>38</xdr:row>
      <xdr:rowOff>19050</xdr:rowOff>
    </xdr:to>
    <xdr:sp macro="" textlink="">
      <xdr:nvSpPr>
        <xdr:cNvPr id="47" name="AutoShape 30">
          <a:extLst>
            <a:ext uri="{FF2B5EF4-FFF2-40B4-BE49-F238E27FC236}">
              <a16:creationId xmlns:a16="http://schemas.microsoft.com/office/drawing/2014/main" id="{EA7DC2D3-D678-4D7D-9FE5-1E2015FBF4B0}"/>
            </a:ext>
          </a:extLst>
        </xdr:cNvPr>
        <xdr:cNvSpPr>
          <a:spLocks/>
        </xdr:cNvSpPr>
      </xdr:nvSpPr>
      <xdr:spPr bwMode="auto">
        <a:xfrm>
          <a:off x="3036570" y="2687955"/>
          <a:ext cx="60960" cy="546735"/>
        </a:xfrm>
        <a:prstGeom prst="rightBracket">
          <a:avLst>
            <a:gd name="adj" fmla="val 6203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266700</xdr:colOff>
      <xdr:row>24</xdr:row>
      <xdr:rowOff>228600</xdr:rowOff>
    </xdr:from>
    <xdr:to>
      <xdr:col>11</xdr:col>
      <xdr:colOff>76200</xdr:colOff>
      <xdr:row>28</xdr:row>
      <xdr:rowOff>38100</xdr:rowOff>
    </xdr:to>
    <xdr:sp macro="" textlink="">
      <xdr:nvSpPr>
        <xdr:cNvPr id="48" name="AutoShape 9">
          <a:extLst>
            <a:ext uri="{FF2B5EF4-FFF2-40B4-BE49-F238E27FC236}">
              <a16:creationId xmlns:a16="http://schemas.microsoft.com/office/drawing/2014/main" id="{00376560-687F-43B1-BF8D-964A1F89332E}"/>
            </a:ext>
          </a:extLst>
        </xdr:cNvPr>
        <xdr:cNvSpPr>
          <a:spLocks/>
        </xdr:cNvSpPr>
      </xdr:nvSpPr>
      <xdr:spPr bwMode="auto">
        <a:xfrm>
          <a:off x="2423160" y="93726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219075</xdr:colOff>
      <xdr:row>24</xdr:row>
      <xdr:rowOff>228600</xdr:rowOff>
    </xdr:from>
    <xdr:to>
      <xdr:col>14</xdr:col>
      <xdr:colOff>28575</xdr:colOff>
      <xdr:row>28</xdr:row>
      <xdr:rowOff>28575</xdr:rowOff>
    </xdr:to>
    <xdr:sp macro="" textlink="">
      <xdr:nvSpPr>
        <xdr:cNvPr id="49" name="AutoShape 10">
          <a:extLst>
            <a:ext uri="{FF2B5EF4-FFF2-40B4-BE49-F238E27FC236}">
              <a16:creationId xmlns:a16="http://schemas.microsoft.com/office/drawing/2014/main" id="{E1F69177-F403-4E5E-BE6D-2EE9B9FFD4A7}"/>
            </a:ext>
          </a:extLst>
        </xdr:cNvPr>
        <xdr:cNvSpPr>
          <a:spLocks/>
        </xdr:cNvSpPr>
      </xdr:nvSpPr>
      <xdr:spPr bwMode="auto">
        <a:xfrm>
          <a:off x="3046095" y="93726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0</xdr:colOff>
      <xdr:row>25</xdr:row>
      <xdr:rowOff>22860</xdr:rowOff>
    </xdr:from>
    <xdr:to>
      <xdr:col>11</xdr:col>
      <xdr:colOff>76200</xdr:colOff>
      <xdr:row>28</xdr:row>
      <xdr:rowOff>60960</xdr:rowOff>
    </xdr:to>
    <xdr:sp macro="" textlink="">
      <xdr:nvSpPr>
        <xdr:cNvPr id="50" name="AutoShape 29">
          <a:extLst>
            <a:ext uri="{FF2B5EF4-FFF2-40B4-BE49-F238E27FC236}">
              <a16:creationId xmlns:a16="http://schemas.microsoft.com/office/drawing/2014/main" id="{E6A930A2-450B-4A66-9845-D4BC6F822041}"/>
            </a:ext>
          </a:extLst>
        </xdr:cNvPr>
        <xdr:cNvSpPr>
          <a:spLocks/>
        </xdr:cNvSpPr>
      </xdr:nvSpPr>
      <xdr:spPr bwMode="auto">
        <a:xfrm>
          <a:off x="2628900" y="48539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219075</xdr:colOff>
      <xdr:row>24</xdr:row>
      <xdr:rowOff>228600</xdr:rowOff>
    </xdr:from>
    <xdr:to>
      <xdr:col>14</xdr:col>
      <xdr:colOff>28575</xdr:colOff>
      <xdr:row>28</xdr:row>
      <xdr:rowOff>28575</xdr:rowOff>
    </xdr:to>
    <xdr:sp macro="" textlink="">
      <xdr:nvSpPr>
        <xdr:cNvPr id="51" name="AutoShape 30">
          <a:extLst>
            <a:ext uri="{FF2B5EF4-FFF2-40B4-BE49-F238E27FC236}">
              <a16:creationId xmlns:a16="http://schemas.microsoft.com/office/drawing/2014/main" id="{327FC791-83DB-4CB5-80AE-A9082C17E7AA}"/>
            </a:ext>
          </a:extLst>
        </xdr:cNvPr>
        <xdr:cNvSpPr>
          <a:spLocks/>
        </xdr:cNvSpPr>
      </xdr:nvSpPr>
      <xdr:spPr bwMode="auto">
        <a:xfrm>
          <a:off x="3046095" y="93726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266700</xdr:colOff>
      <xdr:row>24</xdr:row>
      <xdr:rowOff>228600</xdr:rowOff>
    </xdr:from>
    <xdr:to>
      <xdr:col>16</xdr:col>
      <xdr:colOff>76200</xdr:colOff>
      <xdr:row>28</xdr:row>
      <xdr:rowOff>38100</xdr:rowOff>
    </xdr:to>
    <xdr:sp macro="" textlink="">
      <xdr:nvSpPr>
        <xdr:cNvPr id="52" name="AutoShape 9">
          <a:extLst>
            <a:ext uri="{FF2B5EF4-FFF2-40B4-BE49-F238E27FC236}">
              <a16:creationId xmlns:a16="http://schemas.microsoft.com/office/drawing/2014/main" id="{9589E428-96FC-4DC1-8434-22CA0E4A06CF}"/>
            </a:ext>
          </a:extLst>
        </xdr:cNvPr>
        <xdr:cNvSpPr>
          <a:spLocks/>
        </xdr:cNvSpPr>
      </xdr:nvSpPr>
      <xdr:spPr bwMode="auto">
        <a:xfrm>
          <a:off x="3581400" y="93726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266700</xdr:colOff>
      <xdr:row>24</xdr:row>
      <xdr:rowOff>228600</xdr:rowOff>
    </xdr:from>
    <xdr:to>
      <xdr:col>16</xdr:col>
      <xdr:colOff>76200</xdr:colOff>
      <xdr:row>28</xdr:row>
      <xdr:rowOff>38100</xdr:rowOff>
    </xdr:to>
    <xdr:sp macro="" textlink="">
      <xdr:nvSpPr>
        <xdr:cNvPr id="53" name="AutoShape 29">
          <a:extLst>
            <a:ext uri="{FF2B5EF4-FFF2-40B4-BE49-F238E27FC236}">
              <a16:creationId xmlns:a16="http://schemas.microsoft.com/office/drawing/2014/main" id="{FBC49FF2-3926-41D3-829B-D45DEF59A459}"/>
            </a:ext>
          </a:extLst>
        </xdr:cNvPr>
        <xdr:cNvSpPr>
          <a:spLocks/>
        </xdr:cNvSpPr>
      </xdr:nvSpPr>
      <xdr:spPr bwMode="auto">
        <a:xfrm>
          <a:off x="3581400" y="93726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219075</xdr:colOff>
      <xdr:row>24</xdr:row>
      <xdr:rowOff>228600</xdr:rowOff>
    </xdr:from>
    <xdr:to>
      <xdr:col>19</xdr:col>
      <xdr:colOff>28575</xdr:colOff>
      <xdr:row>28</xdr:row>
      <xdr:rowOff>28575</xdr:rowOff>
    </xdr:to>
    <xdr:sp macro="" textlink="">
      <xdr:nvSpPr>
        <xdr:cNvPr id="54" name="AutoShape 30">
          <a:extLst>
            <a:ext uri="{FF2B5EF4-FFF2-40B4-BE49-F238E27FC236}">
              <a16:creationId xmlns:a16="http://schemas.microsoft.com/office/drawing/2014/main" id="{7768590E-3B96-44A1-8837-9801CFF90E28}"/>
            </a:ext>
          </a:extLst>
        </xdr:cNvPr>
        <xdr:cNvSpPr>
          <a:spLocks/>
        </xdr:cNvSpPr>
      </xdr:nvSpPr>
      <xdr:spPr bwMode="auto">
        <a:xfrm>
          <a:off x="4211955" y="93726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266700</xdr:colOff>
      <xdr:row>29</xdr:row>
      <xdr:rowOff>228600</xdr:rowOff>
    </xdr:from>
    <xdr:to>
      <xdr:col>16</xdr:col>
      <xdr:colOff>76200</xdr:colOff>
      <xdr:row>33</xdr:row>
      <xdr:rowOff>38100</xdr:rowOff>
    </xdr:to>
    <xdr:sp macro="" textlink="">
      <xdr:nvSpPr>
        <xdr:cNvPr id="55" name="AutoShape 9">
          <a:extLst>
            <a:ext uri="{FF2B5EF4-FFF2-40B4-BE49-F238E27FC236}">
              <a16:creationId xmlns:a16="http://schemas.microsoft.com/office/drawing/2014/main" id="{05DFA26D-73EC-4886-8FF7-47393F2D1662}"/>
            </a:ext>
          </a:extLst>
        </xdr:cNvPr>
        <xdr:cNvSpPr>
          <a:spLocks/>
        </xdr:cNvSpPr>
      </xdr:nvSpPr>
      <xdr:spPr bwMode="auto">
        <a:xfrm>
          <a:off x="3581400" y="181356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219075</xdr:colOff>
      <xdr:row>29</xdr:row>
      <xdr:rowOff>228600</xdr:rowOff>
    </xdr:from>
    <xdr:to>
      <xdr:col>19</xdr:col>
      <xdr:colOff>28575</xdr:colOff>
      <xdr:row>33</xdr:row>
      <xdr:rowOff>28575</xdr:rowOff>
    </xdr:to>
    <xdr:sp macro="" textlink="">
      <xdr:nvSpPr>
        <xdr:cNvPr id="56" name="AutoShape 10">
          <a:extLst>
            <a:ext uri="{FF2B5EF4-FFF2-40B4-BE49-F238E27FC236}">
              <a16:creationId xmlns:a16="http://schemas.microsoft.com/office/drawing/2014/main" id="{0A532FE5-F78A-4551-A4DE-D33C3CB39B30}"/>
            </a:ext>
          </a:extLst>
        </xdr:cNvPr>
        <xdr:cNvSpPr>
          <a:spLocks/>
        </xdr:cNvSpPr>
      </xdr:nvSpPr>
      <xdr:spPr bwMode="auto">
        <a:xfrm>
          <a:off x="4211955" y="181356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266700</xdr:colOff>
      <xdr:row>29</xdr:row>
      <xdr:rowOff>228600</xdr:rowOff>
    </xdr:from>
    <xdr:to>
      <xdr:col>16</xdr:col>
      <xdr:colOff>76200</xdr:colOff>
      <xdr:row>33</xdr:row>
      <xdr:rowOff>38100</xdr:rowOff>
    </xdr:to>
    <xdr:sp macro="" textlink="">
      <xdr:nvSpPr>
        <xdr:cNvPr id="57" name="AutoShape 29">
          <a:extLst>
            <a:ext uri="{FF2B5EF4-FFF2-40B4-BE49-F238E27FC236}">
              <a16:creationId xmlns:a16="http://schemas.microsoft.com/office/drawing/2014/main" id="{B22B68EA-BD17-43E2-A0A2-1607FCE2853D}"/>
            </a:ext>
          </a:extLst>
        </xdr:cNvPr>
        <xdr:cNvSpPr>
          <a:spLocks/>
        </xdr:cNvSpPr>
      </xdr:nvSpPr>
      <xdr:spPr bwMode="auto">
        <a:xfrm>
          <a:off x="3581400" y="181356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219075</xdr:colOff>
      <xdr:row>29</xdr:row>
      <xdr:rowOff>228600</xdr:rowOff>
    </xdr:from>
    <xdr:to>
      <xdr:col>19</xdr:col>
      <xdr:colOff>28575</xdr:colOff>
      <xdr:row>33</xdr:row>
      <xdr:rowOff>28575</xdr:rowOff>
    </xdr:to>
    <xdr:sp macro="" textlink="">
      <xdr:nvSpPr>
        <xdr:cNvPr id="58" name="AutoShape 30">
          <a:extLst>
            <a:ext uri="{FF2B5EF4-FFF2-40B4-BE49-F238E27FC236}">
              <a16:creationId xmlns:a16="http://schemas.microsoft.com/office/drawing/2014/main" id="{0A1C9C76-A708-4B34-8FD4-B387AA335ADE}"/>
            </a:ext>
          </a:extLst>
        </xdr:cNvPr>
        <xdr:cNvSpPr>
          <a:spLocks/>
        </xdr:cNvSpPr>
      </xdr:nvSpPr>
      <xdr:spPr bwMode="auto">
        <a:xfrm>
          <a:off x="4211955" y="181356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6</xdr:col>
      <xdr:colOff>10583</xdr:colOff>
      <xdr:row>24</xdr:row>
      <xdr:rowOff>116417</xdr:rowOff>
    </xdr:from>
    <xdr:ext cx="791120" cy="694836"/>
    <xdr:pic>
      <xdr:nvPicPr>
        <xdr:cNvPr id="59" name="Picture 2">
          <a:extLst>
            <a:ext uri="{FF2B5EF4-FFF2-40B4-BE49-F238E27FC236}">
              <a16:creationId xmlns:a16="http://schemas.microsoft.com/office/drawing/2014/main" id="{3E471389-BBF1-4105-84A8-EC5FBE315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75503" y="878417"/>
          <a:ext cx="791120" cy="694836"/>
        </a:xfrm>
        <a:prstGeom prst="rect">
          <a:avLst/>
        </a:prstGeom>
        <a:noFill/>
      </xdr:spPr>
    </xdr:pic>
    <xdr:clientData/>
  </xdr:oneCellAnchor>
  <xdr:oneCellAnchor>
    <xdr:from>
      <xdr:col>11</xdr:col>
      <xdr:colOff>10583</xdr:colOff>
      <xdr:row>29</xdr:row>
      <xdr:rowOff>116417</xdr:rowOff>
    </xdr:from>
    <xdr:ext cx="791120" cy="694836"/>
    <xdr:pic>
      <xdr:nvPicPr>
        <xdr:cNvPr id="60" name="Picture 2">
          <a:extLst>
            <a:ext uri="{FF2B5EF4-FFF2-40B4-BE49-F238E27FC236}">
              <a16:creationId xmlns:a16="http://schemas.microsoft.com/office/drawing/2014/main" id="{5DD4A61C-7074-404A-87D5-FD998B143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33743" y="1754717"/>
          <a:ext cx="791120" cy="694836"/>
        </a:xfrm>
        <a:prstGeom prst="rect">
          <a:avLst/>
        </a:prstGeom>
        <a:noFill/>
      </xdr:spPr>
    </xdr:pic>
    <xdr:clientData/>
  </xdr:oneCellAnchor>
  <xdr:oneCellAnchor>
    <xdr:from>
      <xdr:col>16</xdr:col>
      <xdr:colOff>10583</xdr:colOff>
      <xdr:row>34</xdr:row>
      <xdr:rowOff>116417</xdr:rowOff>
    </xdr:from>
    <xdr:ext cx="791120" cy="694836"/>
    <xdr:pic>
      <xdr:nvPicPr>
        <xdr:cNvPr id="61" name="Picture 2">
          <a:extLst>
            <a:ext uri="{FF2B5EF4-FFF2-40B4-BE49-F238E27FC236}">
              <a16:creationId xmlns:a16="http://schemas.microsoft.com/office/drawing/2014/main" id="{59A89FEE-B92C-416C-8670-75FEB3820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91983" y="2631017"/>
          <a:ext cx="791120" cy="694836"/>
        </a:xfrm>
        <a:prstGeom prst="rect">
          <a:avLst/>
        </a:prstGeom>
        <a:noFill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266700</xdr:colOff>
      <xdr:row>13</xdr:row>
      <xdr:rowOff>219075</xdr:rowOff>
    </xdr:from>
    <xdr:to>
      <xdr:col>6</xdr:col>
      <xdr:colOff>76200</xdr:colOff>
      <xdr:row>17</xdr:row>
      <xdr:rowOff>28575</xdr:rowOff>
    </xdr:to>
    <xdr:sp macro="" textlink="">
      <xdr:nvSpPr>
        <xdr:cNvPr id="2" name="AutoShape 8">
          <a:extLst>
            <a:ext uri="{FF2B5EF4-FFF2-40B4-BE49-F238E27FC236}">
              <a16:creationId xmlns:a16="http://schemas.microsoft.com/office/drawing/2014/main" id="{E6F52A74-528F-4B65-8F12-79408EEBE476}"/>
            </a:ext>
          </a:extLst>
        </xdr:cNvPr>
        <xdr:cNvSpPr>
          <a:spLocks/>
        </xdr:cNvSpPr>
      </xdr:nvSpPr>
      <xdr:spPr bwMode="auto">
        <a:xfrm>
          <a:off x="1264920" y="1834515"/>
          <a:ext cx="76200" cy="39624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209550</xdr:colOff>
      <xdr:row>13</xdr:row>
      <xdr:rowOff>228600</xdr:rowOff>
    </xdr:from>
    <xdr:to>
      <xdr:col>9</xdr:col>
      <xdr:colOff>19050</xdr:colOff>
      <xdr:row>17</xdr:row>
      <xdr:rowOff>28575</xdr:rowOff>
    </xdr:to>
    <xdr:sp macro="" textlink="">
      <xdr:nvSpPr>
        <xdr:cNvPr id="3" name="AutoShape 30">
          <a:extLst>
            <a:ext uri="{FF2B5EF4-FFF2-40B4-BE49-F238E27FC236}">
              <a16:creationId xmlns:a16="http://schemas.microsoft.com/office/drawing/2014/main" id="{F1B11F19-F77A-4EBF-AE35-FB75323C0B58}"/>
            </a:ext>
          </a:extLst>
        </xdr:cNvPr>
        <xdr:cNvSpPr>
          <a:spLocks/>
        </xdr:cNvSpPr>
      </xdr:nvSpPr>
      <xdr:spPr bwMode="auto">
        <a:xfrm>
          <a:off x="1878330" y="1836420"/>
          <a:ext cx="60960" cy="39433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18</xdr:row>
      <xdr:rowOff>228600</xdr:rowOff>
    </xdr:from>
    <xdr:to>
      <xdr:col>6</xdr:col>
      <xdr:colOff>85725</xdr:colOff>
      <xdr:row>22</xdr:row>
      <xdr:rowOff>38100</xdr:rowOff>
    </xdr:to>
    <xdr:sp macro="" textlink="">
      <xdr:nvSpPr>
        <xdr:cNvPr id="4" name="AutoShape 8">
          <a:extLst>
            <a:ext uri="{FF2B5EF4-FFF2-40B4-BE49-F238E27FC236}">
              <a16:creationId xmlns:a16="http://schemas.microsoft.com/office/drawing/2014/main" id="{F71CD36D-913C-4021-879D-F82B7A488682}"/>
            </a:ext>
          </a:extLst>
        </xdr:cNvPr>
        <xdr:cNvSpPr>
          <a:spLocks/>
        </xdr:cNvSpPr>
      </xdr:nvSpPr>
      <xdr:spPr bwMode="auto">
        <a:xfrm>
          <a:off x="1264920" y="2446020"/>
          <a:ext cx="85725" cy="403860"/>
        </a:xfrm>
        <a:prstGeom prst="leftBracket">
          <a:avLst>
            <a:gd name="adj" fmla="val 68374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257175</xdr:colOff>
      <xdr:row>18</xdr:row>
      <xdr:rowOff>219075</xdr:rowOff>
    </xdr:from>
    <xdr:to>
      <xdr:col>11</xdr:col>
      <xdr:colOff>66675</xdr:colOff>
      <xdr:row>22</xdr:row>
      <xdr:rowOff>28575</xdr:rowOff>
    </xdr:to>
    <xdr:sp macro="" textlink="">
      <xdr:nvSpPr>
        <xdr:cNvPr id="5" name="AutoShape 8">
          <a:extLst>
            <a:ext uri="{FF2B5EF4-FFF2-40B4-BE49-F238E27FC236}">
              <a16:creationId xmlns:a16="http://schemas.microsoft.com/office/drawing/2014/main" id="{E9F1C82B-9A7B-4F01-91FA-63302AD9F860}"/>
            </a:ext>
          </a:extLst>
        </xdr:cNvPr>
        <xdr:cNvSpPr>
          <a:spLocks/>
        </xdr:cNvSpPr>
      </xdr:nvSpPr>
      <xdr:spPr bwMode="auto">
        <a:xfrm>
          <a:off x="2421255" y="2444115"/>
          <a:ext cx="68580" cy="39624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18</xdr:row>
      <xdr:rowOff>238125</xdr:rowOff>
    </xdr:from>
    <xdr:to>
      <xdr:col>9</xdr:col>
      <xdr:colOff>0</xdr:colOff>
      <xdr:row>22</xdr:row>
      <xdr:rowOff>38100</xdr:rowOff>
    </xdr:to>
    <xdr:sp macro="" textlink="">
      <xdr:nvSpPr>
        <xdr:cNvPr id="6" name="AutoShape 30">
          <a:extLst>
            <a:ext uri="{FF2B5EF4-FFF2-40B4-BE49-F238E27FC236}">
              <a16:creationId xmlns:a16="http://schemas.microsoft.com/office/drawing/2014/main" id="{E88E2549-5FA4-4CDE-A6A9-CB619C83E42D}"/>
            </a:ext>
          </a:extLst>
        </xdr:cNvPr>
        <xdr:cNvSpPr>
          <a:spLocks/>
        </xdr:cNvSpPr>
      </xdr:nvSpPr>
      <xdr:spPr bwMode="auto">
        <a:xfrm>
          <a:off x="1859280" y="2447925"/>
          <a:ext cx="60960" cy="401955"/>
        </a:xfrm>
        <a:prstGeom prst="rightBracket">
          <a:avLst>
            <a:gd name="adj" fmla="val 6203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209550</xdr:colOff>
      <xdr:row>18</xdr:row>
      <xdr:rowOff>219075</xdr:rowOff>
    </xdr:from>
    <xdr:to>
      <xdr:col>14</xdr:col>
      <xdr:colOff>19050</xdr:colOff>
      <xdr:row>22</xdr:row>
      <xdr:rowOff>19050</xdr:rowOff>
    </xdr:to>
    <xdr:sp macro="" textlink="">
      <xdr:nvSpPr>
        <xdr:cNvPr id="7" name="AutoShape 30">
          <a:extLst>
            <a:ext uri="{FF2B5EF4-FFF2-40B4-BE49-F238E27FC236}">
              <a16:creationId xmlns:a16="http://schemas.microsoft.com/office/drawing/2014/main" id="{77098A77-B540-402B-8A53-2245912ADAD6}"/>
            </a:ext>
          </a:extLst>
        </xdr:cNvPr>
        <xdr:cNvSpPr>
          <a:spLocks/>
        </xdr:cNvSpPr>
      </xdr:nvSpPr>
      <xdr:spPr bwMode="auto">
        <a:xfrm>
          <a:off x="3036570" y="2444115"/>
          <a:ext cx="60960" cy="386715"/>
        </a:xfrm>
        <a:prstGeom prst="rightBracket">
          <a:avLst>
            <a:gd name="adj" fmla="val 6203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266700</xdr:colOff>
      <xdr:row>8</xdr:row>
      <xdr:rowOff>228600</xdr:rowOff>
    </xdr:from>
    <xdr:to>
      <xdr:col>11</xdr:col>
      <xdr:colOff>76200</xdr:colOff>
      <xdr:row>12</xdr:row>
      <xdr:rowOff>38100</xdr:rowOff>
    </xdr:to>
    <xdr:sp macro="" textlink="">
      <xdr:nvSpPr>
        <xdr:cNvPr id="8" name="AutoShape 9">
          <a:extLst>
            <a:ext uri="{FF2B5EF4-FFF2-40B4-BE49-F238E27FC236}">
              <a16:creationId xmlns:a16="http://schemas.microsoft.com/office/drawing/2014/main" id="{EB282A5D-C889-40B1-8913-8646168FA50B}"/>
            </a:ext>
          </a:extLst>
        </xdr:cNvPr>
        <xdr:cNvSpPr>
          <a:spLocks/>
        </xdr:cNvSpPr>
      </xdr:nvSpPr>
      <xdr:spPr bwMode="auto">
        <a:xfrm>
          <a:off x="2423160" y="1226820"/>
          <a:ext cx="76200" cy="40386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219075</xdr:colOff>
      <xdr:row>8</xdr:row>
      <xdr:rowOff>228600</xdr:rowOff>
    </xdr:from>
    <xdr:to>
      <xdr:col>14</xdr:col>
      <xdr:colOff>28575</xdr:colOff>
      <xdr:row>12</xdr:row>
      <xdr:rowOff>28575</xdr:rowOff>
    </xdr:to>
    <xdr:sp macro="" textlink="">
      <xdr:nvSpPr>
        <xdr:cNvPr id="9" name="AutoShape 10">
          <a:extLst>
            <a:ext uri="{FF2B5EF4-FFF2-40B4-BE49-F238E27FC236}">
              <a16:creationId xmlns:a16="http://schemas.microsoft.com/office/drawing/2014/main" id="{69281B2E-EC17-4886-A492-B1E229BD77DD}"/>
            </a:ext>
          </a:extLst>
        </xdr:cNvPr>
        <xdr:cNvSpPr>
          <a:spLocks/>
        </xdr:cNvSpPr>
      </xdr:nvSpPr>
      <xdr:spPr bwMode="auto">
        <a:xfrm>
          <a:off x="3046095" y="1226820"/>
          <a:ext cx="60960" cy="39433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266700</xdr:colOff>
      <xdr:row>8</xdr:row>
      <xdr:rowOff>228600</xdr:rowOff>
    </xdr:from>
    <xdr:to>
      <xdr:col>11</xdr:col>
      <xdr:colOff>76200</xdr:colOff>
      <xdr:row>12</xdr:row>
      <xdr:rowOff>38100</xdr:rowOff>
    </xdr:to>
    <xdr:sp macro="" textlink="">
      <xdr:nvSpPr>
        <xdr:cNvPr id="10" name="AutoShape 29">
          <a:extLst>
            <a:ext uri="{FF2B5EF4-FFF2-40B4-BE49-F238E27FC236}">
              <a16:creationId xmlns:a16="http://schemas.microsoft.com/office/drawing/2014/main" id="{A9FD44E9-0769-472F-9125-DC5261F767C8}"/>
            </a:ext>
          </a:extLst>
        </xdr:cNvPr>
        <xdr:cNvSpPr>
          <a:spLocks/>
        </xdr:cNvSpPr>
      </xdr:nvSpPr>
      <xdr:spPr bwMode="auto">
        <a:xfrm>
          <a:off x="2423160" y="1226820"/>
          <a:ext cx="76200" cy="40386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219075</xdr:colOff>
      <xdr:row>8</xdr:row>
      <xdr:rowOff>228600</xdr:rowOff>
    </xdr:from>
    <xdr:to>
      <xdr:col>14</xdr:col>
      <xdr:colOff>28575</xdr:colOff>
      <xdr:row>12</xdr:row>
      <xdr:rowOff>28575</xdr:rowOff>
    </xdr:to>
    <xdr:sp macro="" textlink="">
      <xdr:nvSpPr>
        <xdr:cNvPr id="11" name="AutoShape 30">
          <a:extLst>
            <a:ext uri="{FF2B5EF4-FFF2-40B4-BE49-F238E27FC236}">
              <a16:creationId xmlns:a16="http://schemas.microsoft.com/office/drawing/2014/main" id="{DEE478D1-4FF3-450D-A7A6-1D400FF62E7B}"/>
            </a:ext>
          </a:extLst>
        </xdr:cNvPr>
        <xdr:cNvSpPr>
          <a:spLocks/>
        </xdr:cNvSpPr>
      </xdr:nvSpPr>
      <xdr:spPr bwMode="auto">
        <a:xfrm>
          <a:off x="3046095" y="1226820"/>
          <a:ext cx="60960" cy="39433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266700</xdr:colOff>
      <xdr:row>8</xdr:row>
      <xdr:rowOff>228600</xdr:rowOff>
    </xdr:from>
    <xdr:to>
      <xdr:col>16</xdr:col>
      <xdr:colOff>76200</xdr:colOff>
      <xdr:row>12</xdr:row>
      <xdr:rowOff>38100</xdr:rowOff>
    </xdr:to>
    <xdr:sp macro="" textlink="">
      <xdr:nvSpPr>
        <xdr:cNvPr id="12" name="AutoShape 9">
          <a:extLst>
            <a:ext uri="{FF2B5EF4-FFF2-40B4-BE49-F238E27FC236}">
              <a16:creationId xmlns:a16="http://schemas.microsoft.com/office/drawing/2014/main" id="{D7CB2B74-4F35-4571-B650-33C431383571}"/>
            </a:ext>
          </a:extLst>
        </xdr:cNvPr>
        <xdr:cNvSpPr>
          <a:spLocks/>
        </xdr:cNvSpPr>
      </xdr:nvSpPr>
      <xdr:spPr bwMode="auto">
        <a:xfrm>
          <a:off x="3581400" y="1226820"/>
          <a:ext cx="76200" cy="40386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266700</xdr:colOff>
      <xdr:row>8</xdr:row>
      <xdr:rowOff>228600</xdr:rowOff>
    </xdr:from>
    <xdr:to>
      <xdr:col>16</xdr:col>
      <xdr:colOff>76200</xdr:colOff>
      <xdr:row>12</xdr:row>
      <xdr:rowOff>38100</xdr:rowOff>
    </xdr:to>
    <xdr:sp macro="" textlink="">
      <xdr:nvSpPr>
        <xdr:cNvPr id="13" name="AutoShape 29">
          <a:extLst>
            <a:ext uri="{FF2B5EF4-FFF2-40B4-BE49-F238E27FC236}">
              <a16:creationId xmlns:a16="http://schemas.microsoft.com/office/drawing/2014/main" id="{1247A32B-AC0F-4843-8B71-B64EEE17FD77}"/>
            </a:ext>
          </a:extLst>
        </xdr:cNvPr>
        <xdr:cNvSpPr>
          <a:spLocks/>
        </xdr:cNvSpPr>
      </xdr:nvSpPr>
      <xdr:spPr bwMode="auto">
        <a:xfrm>
          <a:off x="3581400" y="1226820"/>
          <a:ext cx="76200" cy="40386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219075</xdr:colOff>
      <xdr:row>8</xdr:row>
      <xdr:rowOff>228600</xdr:rowOff>
    </xdr:from>
    <xdr:to>
      <xdr:col>19</xdr:col>
      <xdr:colOff>28575</xdr:colOff>
      <xdr:row>12</xdr:row>
      <xdr:rowOff>28575</xdr:rowOff>
    </xdr:to>
    <xdr:sp macro="" textlink="">
      <xdr:nvSpPr>
        <xdr:cNvPr id="14" name="AutoShape 30">
          <a:extLst>
            <a:ext uri="{FF2B5EF4-FFF2-40B4-BE49-F238E27FC236}">
              <a16:creationId xmlns:a16="http://schemas.microsoft.com/office/drawing/2014/main" id="{B5FC3171-0176-473B-9AEE-8CE2399D2CCD}"/>
            </a:ext>
          </a:extLst>
        </xdr:cNvPr>
        <xdr:cNvSpPr>
          <a:spLocks/>
        </xdr:cNvSpPr>
      </xdr:nvSpPr>
      <xdr:spPr bwMode="auto">
        <a:xfrm>
          <a:off x="4196715" y="1226820"/>
          <a:ext cx="38100" cy="39433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266700</xdr:colOff>
      <xdr:row>13</xdr:row>
      <xdr:rowOff>228600</xdr:rowOff>
    </xdr:from>
    <xdr:to>
      <xdr:col>16</xdr:col>
      <xdr:colOff>76200</xdr:colOff>
      <xdr:row>17</xdr:row>
      <xdr:rowOff>38100</xdr:rowOff>
    </xdr:to>
    <xdr:sp macro="" textlink="">
      <xdr:nvSpPr>
        <xdr:cNvPr id="15" name="AutoShape 9">
          <a:extLst>
            <a:ext uri="{FF2B5EF4-FFF2-40B4-BE49-F238E27FC236}">
              <a16:creationId xmlns:a16="http://schemas.microsoft.com/office/drawing/2014/main" id="{9D1A3AEC-01E5-4414-A33E-3289280CC56C}"/>
            </a:ext>
          </a:extLst>
        </xdr:cNvPr>
        <xdr:cNvSpPr>
          <a:spLocks/>
        </xdr:cNvSpPr>
      </xdr:nvSpPr>
      <xdr:spPr bwMode="auto">
        <a:xfrm>
          <a:off x="3581400" y="1836420"/>
          <a:ext cx="76200" cy="40386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219075</xdr:colOff>
      <xdr:row>13</xdr:row>
      <xdr:rowOff>228600</xdr:rowOff>
    </xdr:from>
    <xdr:to>
      <xdr:col>19</xdr:col>
      <xdr:colOff>28575</xdr:colOff>
      <xdr:row>17</xdr:row>
      <xdr:rowOff>28575</xdr:rowOff>
    </xdr:to>
    <xdr:sp macro="" textlink="">
      <xdr:nvSpPr>
        <xdr:cNvPr id="16" name="AutoShape 10">
          <a:extLst>
            <a:ext uri="{FF2B5EF4-FFF2-40B4-BE49-F238E27FC236}">
              <a16:creationId xmlns:a16="http://schemas.microsoft.com/office/drawing/2014/main" id="{E6185682-54D4-4FD1-BAD2-B467F39389A8}"/>
            </a:ext>
          </a:extLst>
        </xdr:cNvPr>
        <xdr:cNvSpPr>
          <a:spLocks/>
        </xdr:cNvSpPr>
      </xdr:nvSpPr>
      <xdr:spPr bwMode="auto">
        <a:xfrm>
          <a:off x="4196715" y="1836420"/>
          <a:ext cx="38100" cy="39433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266700</xdr:colOff>
      <xdr:row>13</xdr:row>
      <xdr:rowOff>228600</xdr:rowOff>
    </xdr:from>
    <xdr:to>
      <xdr:col>16</xdr:col>
      <xdr:colOff>76200</xdr:colOff>
      <xdr:row>17</xdr:row>
      <xdr:rowOff>38100</xdr:rowOff>
    </xdr:to>
    <xdr:sp macro="" textlink="">
      <xdr:nvSpPr>
        <xdr:cNvPr id="17" name="AutoShape 29">
          <a:extLst>
            <a:ext uri="{FF2B5EF4-FFF2-40B4-BE49-F238E27FC236}">
              <a16:creationId xmlns:a16="http://schemas.microsoft.com/office/drawing/2014/main" id="{191E5FDD-49CB-401A-BA6C-C3970585F847}"/>
            </a:ext>
          </a:extLst>
        </xdr:cNvPr>
        <xdr:cNvSpPr>
          <a:spLocks/>
        </xdr:cNvSpPr>
      </xdr:nvSpPr>
      <xdr:spPr bwMode="auto">
        <a:xfrm>
          <a:off x="3581400" y="1836420"/>
          <a:ext cx="76200" cy="40386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219075</xdr:colOff>
      <xdr:row>13</xdr:row>
      <xdr:rowOff>228600</xdr:rowOff>
    </xdr:from>
    <xdr:to>
      <xdr:col>19</xdr:col>
      <xdr:colOff>28575</xdr:colOff>
      <xdr:row>17</xdr:row>
      <xdr:rowOff>28575</xdr:rowOff>
    </xdr:to>
    <xdr:sp macro="" textlink="">
      <xdr:nvSpPr>
        <xdr:cNvPr id="18" name="AutoShape 30">
          <a:extLst>
            <a:ext uri="{FF2B5EF4-FFF2-40B4-BE49-F238E27FC236}">
              <a16:creationId xmlns:a16="http://schemas.microsoft.com/office/drawing/2014/main" id="{9449F732-BEF9-4A22-94E0-D3755AD64D81}"/>
            </a:ext>
          </a:extLst>
        </xdr:cNvPr>
        <xdr:cNvSpPr>
          <a:spLocks/>
        </xdr:cNvSpPr>
      </xdr:nvSpPr>
      <xdr:spPr bwMode="auto">
        <a:xfrm>
          <a:off x="4196715" y="1836420"/>
          <a:ext cx="38100" cy="39433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6</xdr:col>
      <xdr:colOff>25823</xdr:colOff>
      <xdr:row>8</xdr:row>
      <xdr:rowOff>104840</xdr:rowOff>
    </xdr:from>
    <xdr:ext cx="682837" cy="599732"/>
    <xdr:pic>
      <xdr:nvPicPr>
        <xdr:cNvPr id="19" name="Picture 2">
          <a:extLst>
            <a:ext uri="{FF2B5EF4-FFF2-40B4-BE49-F238E27FC236}">
              <a16:creationId xmlns:a16="http://schemas.microsoft.com/office/drawing/2014/main" id="{D4594B88-9EEA-41AF-A789-730C39CF0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2663" y="1697420"/>
          <a:ext cx="682837" cy="599732"/>
        </a:xfrm>
        <a:prstGeom prst="rect">
          <a:avLst/>
        </a:prstGeom>
        <a:noFill/>
      </xdr:spPr>
    </xdr:pic>
    <xdr:clientData/>
  </xdr:oneCellAnchor>
  <xdr:oneCellAnchor>
    <xdr:from>
      <xdr:col>10</xdr:col>
      <xdr:colOff>220980</xdr:colOff>
      <xdr:row>13</xdr:row>
      <xdr:rowOff>147779</xdr:rowOff>
    </xdr:from>
    <xdr:ext cx="632460" cy="555486"/>
    <xdr:pic>
      <xdr:nvPicPr>
        <xdr:cNvPr id="20" name="Picture 2">
          <a:extLst>
            <a:ext uri="{FF2B5EF4-FFF2-40B4-BE49-F238E27FC236}">
              <a16:creationId xmlns:a16="http://schemas.microsoft.com/office/drawing/2014/main" id="{A1E13DEE-5172-47D6-94F8-123AF2AC6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14600" y="2502359"/>
          <a:ext cx="632460" cy="555486"/>
        </a:xfrm>
        <a:prstGeom prst="rect">
          <a:avLst/>
        </a:prstGeom>
        <a:noFill/>
      </xdr:spPr>
    </xdr:pic>
    <xdr:clientData/>
  </xdr:oneCellAnchor>
  <xdr:oneCellAnchor>
    <xdr:from>
      <xdr:col>16</xdr:col>
      <xdr:colOff>90577</xdr:colOff>
      <xdr:row>19</xdr:row>
      <xdr:rowOff>2999</xdr:rowOff>
    </xdr:from>
    <xdr:ext cx="595223" cy="522781"/>
    <xdr:pic>
      <xdr:nvPicPr>
        <xdr:cNvPr id="21" name="Picture 2">
          <a:extLst>
            <a:ext uri="{FF2B5EF4-FFF2-40B4-BE49-F238E27FC236}">
              <a16:creationId xmlns:a16="http://schemas.microsoft.com/office/drawing/2014/main" id="{062880ED-E569-41DB-9DC5-BADC373C1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93897" y="3271979"/>
          <a:ext cx="595223" cy="522781"/>
        </a:xfrm>
        <a:prstGeom prst="rect">
          <a:avLst/>
        </a:prstGeom>
        <a:noFill/>
      </xdr:spPr>
    </xdr:pic>
    <xdr:clientData/>
  </xdr:oneCellAnchor>
  <xdr:twoCellAnchor>
    <xdr:from>
      <xdr:col>5</xdr:col>
      <xdr:colOff>266700</xdr:colOff>
      <xdr:row>35</xdr:row>
      <xdr:rowOff>219075</xdr:rowOff>
    </xdr:from>
    <xdr:to>
      <xdr:col>6</xdr:col>
      <xdr:colOff>76200</xdr:colOff>
      <xdr:row>39</xdr:row>
      <xdr:rowOff>28575</xdr:rowOff>
    </xdr:to>
    <xdr:sp macro="" textlink="">
      <xdr:nvSpPr>
        <xdr:cNvPr id="22" name="AutoShape 8">
          <a:extLst>
            <a:ext uri="{FF2B5EF4-FFF2-40B4-BE49-F238E27FC236}">
              <a16:creationId xmlns:a16="http://schemas.microsoft.com/office/drawing/2014/main" id="{DE7134A8-BC86-4F85-AD7C-40F327E47DE4}"/>
            </a:ext>
          </a:extLst>
        </xdr:cNvPr>
        <xdr:cNvSpPr>
          <a:spLocks/>
        </xdr:cNvSpPr>
      </xdr:nvSpPr>
      <xdr:spPr bwMode="auto">
        <a:xfrm>
          <a:off x="1264920" y="4326255"/>
          <a:ext cx="76200" cy="39624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209550</xdr:colOff>
      <xdr:row>35</xdr:row>
      <xdr:rowOff>228600</xdr:rowOff>
    </xdr:from>
    <xdr:to>
      <xdr:col>9</xdr:col>
      <xdr:colOff>19050</xdr:colOff>
      <xdr:row>39</xdr:row>
      <xdr:rowOff>28575</xdr:rowOff>
    </xdr:to>
    <xdr:sp macro="" textlink="">
      <xdr:nvSpPr>
        <xdr:cNvPr id="23" name="AutoShape 30">
          <a:extLst>
            <a:ext uri="{FF2B5EF4-FFF2-40B4-BE49-F238E27FC236}">
              <a16:creationId xmlns:a16="http://schemas.microsoft.com/office/drawing/2014/main" id="{FE7CA4DA-33D9-412D-8539-ED216FC91DFC}"/>
            </a:ext>
          </a:extLst>
        </xdr:cNvPr>
        <xdr:cNvSpPr>
          <a:spLocks/>
        </xdr:cNvSpPr>
      </xdr:nvSpPr>
      <xdr:spPr bwMode="auto">
        <a:xfrm>
          <a:off x="1878330" y="4328160"/>
          <a:ext cx="60960" cy="39433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40</xdr:row>
      <xdr:rowOff>228600</xdr:rowOff>
    </xdr:from>
    <xdr:to>
      <xdr:col>6</xdr:col>
      <xdr:colOff>85725</xdr:colOff>
      <xdr:row>44</xdr:row>
      <xdr:rowOff>38100</xdr:rowOff>
    </xdr:to>
    <xdr:sp macro="" textlink="">
      <xdr:nvSpPr>
        <xdr:cNvPr id="24" name="AutoShape 8">
          <a:extLst>
            <a:ext uri="{FF2B5EF4-FFF2-40B4-BE49-F238E27FC236}">
              <a16:creationId xmlns:a16="http://schemas.microsoft.com/office/drawing/2014/main" id="{8B31965F-3C3D-4EE4-9F58-415F43554E59}"/>
            </a:ext>
          </a:extLst>
        </xdr:cNvPr>
        <xdr:cNvSpPr>
          <a:spLocks/>
        </xdr:cNvSpPr>
      </xdr:nvSpPr>
      <xdr:spPr bwMode="auto">
        <a:xfrm>
          <a:off x="1264920" y="4937760"/>
          <a:ext cx="85725" cy="403860"/>
        </a:xfrm>
        <a:prstGeom prst="leftBracket">
          <a:avLst>
            <a:gd name="adj" fmla="val 68374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257175</xdr:colOff>
      <xdr:row>40</xdr:row>
      <xdr:rowOff>219075</xdr:rowOff>
    </xdr:from>
    <xdr:to>
      <xdr:col>11</xdr:col>
      <xdr:colOff>66675</xdr:colOff>
      <xdr:row>44</xdr:row>
      <xdr:rowOff>28575</xdr:rowOff>
    </xdr:to>
    <xdr:sp macro="" textlink="">
      <xdr:nvSpPr>
        <xdr:cNvPr id="25" name="AutoShape 8">
          <a:extLst>
            <a:ext uri="{FF2B5EF4-FFF2-40B4-BE49-F238E27FC236}">
              <a16:creationId xmlns:a16="http://schemas.microsoft.com/office/drawing/2014/main" id="{6390150F-64ED-4F8F-8301-4A21C1D51D7C}"/>
            </a:ext>
          </a:extLst>
        </xdr:cNvPr>
        <xdr:cNvSpPr>
          <a:spLocks/>
        </xdr:cNvSpPr>
      </xdr:nvSpPr>
      <xdr:spPr bwMode="auto">
        <a:xfrm>
          <a:off x="2421255" y="4935855"/>
          <a:ext cx="68580" cy="39624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40</xdr:row>
      <xdr:rowOff>238125</xdr:rowOff>
    </xdr:from>
    <xdr:to>
      <xdr:col>9</xdr:col>
      <xdr:colOff>0</xdr:colOff>
      <xdr:row>44</xdr:row>
      <xdr:rowOff>38100</xdr:rowOff>
    </xdr:to>
    <xdr:sp macro="" textlink="">
      <xdr:nvSpPr>
        <xdr:cNvPr id="26" name="AutoShape 30">
          <a:extLst>
            <a:ext uri="{FF2B5EF4-FFF2-40B4-BE49-F238E27FC236}">
              <a16:creationId xmlns:a16="http://schemas.microsoft.com/office/drawing/2014/main" id="{859FF6BC-91BA-4507-86C9-0BAA8AB01388}"/>
            </a:ext>
          </a:extLst>
        </xdr:cNvPr>
        <xdr:cNvSpPr>
          <a:spLocks/>
        </xdr:cNvSpPr>
      </xdr:nvSpPr>
      <xdr:spPr bwMode="auto">
        <a:xfrm>
          <a:off x="1859280" y="4939665"/>
          <a:ext cx="60960" cy="401955"/>
        </a:xfrm>
        <a:prstGeom prst="rightBracket">
          <a:avLst>
            <a:gd name="adj" fmla="val 6203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209550</xdr:colOff>
      <xdr:row>40</xdr:row>
      <xdr:rowOff>219075</xdr:rowOff>
    </xdr:from>
    <xdr:to>
      <xdr:col>14</xdr:col>
      <xdr:colOff>19050</xdr:colOff>
      <xdr:row>44</xdr:row>
      <xdr:rowOff>19050</xdr:rowOff>
    </xdr:to>
    <xdr:sp macro="" textlink="">
      <xdr:nvSpPr>
        <xdr:cNvPr id="27" name="AutoShape 30">
          <a:extLst>
            <a:ext uri="{FF2B5EF4-FFF2-40B4-BE49-F238E27FC236}">
              <a16:creationId xmlns:a16="http://schemas.microsoft.com/office/drawing/2014/main" id="{CD94123D-E8EC-47B9-94FB-02C7044A113D}"/>
            </a:ext>
          </a:extLst>
        </xdr:cNvPr>
        <xdr:cNvSpPr>
          <a:spLocks/>
        </xdr:cNvSpPr>
      </xdr:nvSpPr>
      <xdr:spPr bwMode="auto">
        <a:xfrm>
          <a:off x="3036570" y="4935855"/>
          <a:ext cx="60960" cy="386715"/>
        </a:xfrm>
        <a:prstGeom prst="rightBracket">
          <a:avLst>
            <a:gd name="adj" fmla="val 6203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266700</xdr:colOff>
      <xdr:row>30</xdr:row>
      <xdr:rowOff>228600</xdr:rowOff>
    </xdr:from>
    <xdr:to>
      <xdr:col>11</xdr:col>
      <xdr:colOff>76200</xdr:colOff>
      <xdr:row>34</xdr:row>
      <xdr:rowOff>38100</xdr:rowOff>
    </xdr:to>
    <xdr:sp macro="" textlink="">
      <xdr:nvSpPr>
        <xdr:cNvPr id="28" name="AutoShape 9">
          <a:extLst>
            <a:ext uri="{FF2B5EF4-FFF2-40B4-BE49-F238E27FC236}">
              <a16:creationId xmlns:a16="http://schemas.microsoft.com/office/drawing/2014/main" id="{B970DCB6-3407-4F0C-8E88-FA8ADD3AB66C}"/>
            </a:ext>
          </a:extLst>
        </xdr:cNvPr>
        <xdr:cNvSpPr>
          <a:spLocks/>
        </xdr:cNvSpPr>
      </xdr:nvSpPr>
      <xdr:spPr bwMode="auto">
        <a:xfrm>
          <a:off x="2423160" y="3718560"/>
          <a:ext cx="76200" cy="40386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219075</xdr:colOff>
      <xdr:row>30</xdr:row>
      <xdr:rowOff>228600</xdr:rowOff>
    </xdr:from>
    <xdr:to>
      <xdr:col>14</xdr:col>
      <xdr:colOff>28575</xdr:colOff>
      <xdr:row>34</xdr:row>
      <xdr:rowOff>28575</xdr:rowOff>
    </xdr:to>
    <xdr:sp macro="" textlink="">
      <xdr:nvSpPr>
        <xdr:cNvPr id="29" name="AutoShape 10">
          <a:extLst>
            <a:ext uri="{FF2B5EF4-FFF2-40B4-BE49-F238E27FC236}">
              <a16:creationId xmlns:a16="http://schemas.microsoft.com/office/drawing/2014/main" id="{B1726E0B-1434-46CE-A28B-27B575857FFD}"/>
            </a:ext>
          </a:extLst>
        </xdr:cNvPr>
        <xdr:cNvSpPr>
          <a:spLocks/>
        </xdr:cNvSpPr>
      </xdr:nvSpPr>
      <xdr:spPr bwMode="auto">
        <a:xfrm>
          <a:off x="3046095" y="3718560"/>
          <a:ext cx="60960" cy="39433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266700</xdr:colOff>
      <xdr:row>30</xdr:row>
      <xdr:rowOff>228600</xdr:rowOff>
    </xdr:from>
    <xdr:to>
      <xdr:col>11</xdr:col>
      <xdr:colOff>76200</xdr:colOff>
      <xdr:row>34</xdr:row>
      <xdr:rowOff>38100</xdr:rowOff>
    </xdr:to>
    <xdr:sp macro="" textlink="">
      <xdr:nvSpPr>
        <xdr:cNvPr id="30" name="AutoShape 29">
          <a:extLst>
            <a:ext uri="{FF2B5EF4-FFF2-40B4-BE49-F238E27FC236}">
              <a16:creationId xmlns:a16="http://schemas.microsoft.com/office/drawing/2014/main" id="{5B1F6C4A-1FDE-4F73-A9F3-8BF8FB17D751}"/>
            </a:ext>
          </a:extLst>
        </xdr:cNvPr>
        <xdr:cNvSpPr>
          <a:spLocks/>
        </xdr:cNvSpPr>
      </xdr:nvSpPr>
      <xdr:spPr bwMode="auto">
        <a:xfrm>
          <a:off x="2423160" y="3718560"/>
          <a:ext cx="76200" cy="40386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219075</xdr:colOff>
      <xdr:row>30</xdr:row>
      <xdr:rowOff>228600</xdr:rowOff>
    </xdr:from>
    <xdr:to>
      <xdr:col>14</xdr:col>
      <xdr:colOff>28575</xdr:colOff>
      <xdr:row>34</xdr:row>
      <xdr:rowOff>28575</xdr:rowOff>
    </xdr:to>
    <xdr:sp macro="" textlink="">
      <xdr:nvSpPr>
        <xdr:cNvPr id="31" name="AutoShape 30">
          <a:extLst>
            <a:ext uri="{FF2B5EF4-FFF2-40B4-BE49-F238E27FC236}">
              <a16:creationId xmlns:a16="http://schemas.microsoft.com/office/drawing/2014/main" id="{7D34A813-2D48-4500-8D18-A7FDEFE9033B}"/>
            </a:ext>
          </a:extLst>
        </xdr:cNvPr>
        <xdr:cNvSpPr>
          <a:spLocks/>
        </xdr:cNvSpPr>
      </xdr:nvSpPr>
      <xdr:spPr bwMode="auto">
        <a:xfrm>
          <a:off x="3046095" y="3718560"/>
          <a:ext cx="60960" cy="39433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266700</xdr:colOff>
      <xdr:row>30</xdr:row>
      <xdr:rowOff>228600</xdr:rowOff>
    </xdr:from>
    <xdr:to>
      <xdr:col>16</xdr:col>
      <xdr:colOff>76200</xdr:colOff>
      <xdr:row>34</xdr:row>
      <xdr:rowOff>38100</xdr:rowOff>
    </xdr:to>
    <xdr:sp macro="" textlink="">
      <xdr:nvSpPr>
        <xdr:cNvPr id="32" name="AutoShape 9">
          <a:extLst>
            <a:ext uri="{FF2B5EF4-FFF2-40B4-BE49-F238E27FC236}">
              <a16:creationId xmlns:a16="http://schemas.microsoft.com/office/drawing/2014/main" id="{DBDF0341-D6B0-4E48-B8D6-337AE3852275}"/>
            </a:ext>
          </a:extLst>
        </xdr:cNvPr>
        <xdr:cNvSpPr>
          <a:spLocks/>
        </xdr:cNvSpPr>
      </xdr:nvSpPr>
      <xdr:spPr bwMode="auto">
        <a:xfrm>
          <a:off x="3581400" y="3718560"/>
          <a:ext cx="76200" cy="40386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266700</xdr:colOff>
      <xdr:row>30</xdr:row>
      <xdr:rowOff>228600</xdr:rowOff>
    </xdr:from>
    <xdr:to>
      <xdr:col>16</xdr:col>
      <xdr:colOff>76200</xdr:colOff>
      <xdr:row>34</xdr:row>
      <xdr:rowOff>38100</xdr:rowOff>
    </xdr:to>
    <xdr:sp macro="" textlink="">
      <xdr:nvSpPr>
        <xdr:cNvPr id="33" name="AutoShape 29">
          <a:extLst>
            <a:ext uri="{FF2B5EF4-FFF2-40B4-BE49-F238E27FC236}">
              <a16:creationId xmlns:a16="http://schemas.microsoft.com/office/drawing/2014/main" id="{59EFC524-697F-4EF7-915C-5ABBE5DA8A22}"/>
            </a:ext>
          </a:extLst>
        </xdr:cNvPr>
        <xdr:cNvSpPr>
          <a:spLocks/>
        </xdr:cNvSpPr>
      </xdr:nvSpPr>
      <xdr:spPr bwMode="auto">
        <a:xfrm>
          <a:off x="3581400" y="3718560"/>
          <a:ext cx="76200" cy="40386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219075</xdr:colOff>
      <xdr:row>30</xdr:row>
      <xdr:rowOff>228600</xdr:rowOff>
    </xdr:from>
    <xdr:to>
      <xdr:col>19</xdr:col>
      <xdr:colOff>28575</xdr:colOff>
      <xdr:row>34</xdr:row>
      <xdr:rowOff>28575</xdr:rowOff>
    </xdr:to>
    <xdr:sp macro="" textlink="">
      <xdr:nvSpPr>
        <xdr:cNvPr id="34" name="AutoShape 30">
          <a:extLst>
            <a:ext uri="{FF2B5EF4-FFF2-40B4-BE49-F238E27FC236}">
              <a16:creationId xmlns:a16="http://schemas.microsoft.com/office/drawing/2014/main" id="{889100BF-FAEB-448D-965C-AD3987C16AC5}"/>
            </a:ext>
          </a:extLst>
        </xdr:cNvPr>
        <xdr:cNvSpPr>
          <a:spLocks/>
        </xdr:cNvSpPr>
      </xdr:nvSpPr>
      <xdr:spPr bwMode="auto">
        <a:xfrm>
          <a:off x="4196715" y="3718560"/>
          <a:ext cx="38100" cy="39433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266700</xdr:colOff>
      <xdr:row>35</xdr:row>
      <xdr:rowOff>228600</xdr:rowOff>
    </xdr:from>
    <xdr:to>
      <xdr:col>16</xdr:col>
      <xdr:colOff>76200</xdr:colOff>
      <xdr:row>39</xdr:row>
      <xdr:rowOff>38100</xdr:rowOff>
    </xdr:to>
    <xdr:sp macro="" textlink="">
      <xdr:nvSpPr>
        <xdr:cNvPr id="35" name="AutoShape 9">
          <a:extLst>
            <a:ext uri="{FF2B5EF4-FFF2-40B4-BE49-F238E27FC236}">
              <a16:creationId xmlns:a16="http://schemas.microsoft.com/office/drawing/2014/main" id="{B2AF0BF0-7BA9-45E5-BBC0-015342F9381A}"/>
            </a:ext>
          </a:extLst>
        </xdr:cNvPr>
        <xdr:cNvSpPr>
          <a:spLocks/>
        </xdr:cNvSpPr>
      </xdr:nvSpPr>
      <xdr:spPr bwMode="auto">
        <a:xfrm>
          <a:off x="3581400" y="4328160"/>
          <a:ext cx="76200" cy="40386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219075</xdr:colOff>
      <xdr:row>35</xdr:row>
      <xdr:rowOff>228600</xdr:rowOff>
    </xdr:from>
    <xdr:to>
      <xdr:col>19</xdr:col>
      <xdr:colOff>28575</xdr:colOff>
      <xdr:row>39</xdr:row>
      <xdr:rowOff>28575</xdr:rowOff>
    </xdr:to>
    <xdr:sp macro="" textlink="">
      <xdr:nvSpPr>
        <xdr:cNvPr id="36" name="AutoShape 10">
          <a:extLst>
            <a:ext uri="{FF2B5EF4-FFF2-40B4-BE49-F238E27FC236}">
              <a16:creationId xmlns:a16="http://schemas.microsoft.com/office/drawing/2014/main" id="{76FC2457-7943-4985-B05B-475D88133D35}"/>
            </a:ext>
          </a:extLst>
        </xdr:cNvPr>
        <xdr:cNvSpPr>
          <a:spLocks/>
        </xdr:cNvSpPr>
      </xdr:nvSpPr>
      <xdr:spPr bwMode="auto">
        <a:xfrm>
          <a:off x="4196715" y="4328160"/>
          <a:ext cx="38100" cy="39433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266700</xdr:colOff>
      <xdr:row>35</xdr:row>
      <xdr:rowOff>228600</xdr:rowOff>
    </xdr:from>
    <xdr:to>
      <xdr:col>16</xdr:col>
      <xdr:colOff>76200</xdr:colOff>
      <xdr:row>39</xdr:row>
      <xdr:rowOff>38100</xdr:rowOff>
    </xdr:to>
    <xdr:sp macro="" textlink="">
      <xdr:nvSpPr>
        <xdr:cNvPr id="37" name="AutoShape 29">
          <a:extLst>
            <a:ext uri="{FF2B5EF4-FFF2-40B4-BE49-F238E27FC236}">
              <a16:creationId xmlns:a16="http://schemas.microsoft.com/office/drawing/2014/main" id="{CA0D3734-F8B0-4B78-A39F-11AF86F7175D}"/>
            </a:ext>
          </a:extLst>
        </xdr:cNvPr>
        <xdr:cNvSpPr>
          <a:spLocks/>
        </xdr:cNvSpPr>
      </xdr:nvSpPr>
      <xdr:spPr bwMode="auto">
        <a:xfrm>
          <a:off x="3581400" y="4328160"/>
          <a:ext cx="76200" cy="40386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219075</xdr:colOff>
      <xdr:row>35</xdr:row>
      <xdr:rowOff>228600</xdr:rowOff>
    </xdr:from>
    <xdr:to>
      <xdr:col>19</xdr:col>
      <xdr:colOff>28575</xdr:colOff>
      <xdr:row>39</xdr:row>
      <xdr:rowOff>28575</xdr:rowOff>
    </xdr:to>
    <xdr:sp macro="" textlink="">
      <xdr:nvSpPr>
        <xdr:cNvPr id="38" name="AutoShape 30">
          <a:extLst>
            <a:ext uri="{FF2B5EF4-FFF2-40B4-BE49-F238E27FC236}">
              <a16:creationId xmlns:a16="http://schemas.microsoft.com/office/drawing/2014/main" id="{D8E84586-5986-489C-BE06-D2212A5CF055}"/>
            </a:ext>
          </a:extLst>
        </xdr:cNvPr>
        <xdr:cNvSpPr>
          <a:spLocks/>
        </xdr:cNvSpPr>
      </xdr:nvSpPr>
      <xdr:spPr bwMode="auto">
        <a:xfrm>
          <a:off x="4196715" y="4328160"/>
          <a:ext cx="38100" cy="39433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6</xdr:col>
      <xdr:colOff>18203</xdr:colOff>
      <xdr:row>30</xdr:row>
      <xdr:rowOff>74360</xdr:rowOff>
    </xdr:from>
    <xdr:ext cx="682837" cy="599732"/>
    <xdr:pic>
      <xdr:nvPicPr>
        <xdr:cNvPr id="39" name="Picture 2">
          <a:extLst>
            <a:ext uri="{FF2B5EF4-FFF2-40B4-BE49-F238E27FC236}">
              <a16:creationId xmlns:a16="http://schemas.microsoft.com/office/drawing/2014/main" id="{DD0C2455-B795-402A-927A-3306286B9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5043" y="5019740"/>
          <a:ext cx="682837" cy="599732"/>
        </a:xfrm>
        <a:prstGeom prst="rect">
          <a:avLst/>
        </a:prstGeom>
        <a:noFill/>
      </xdr:spPr>
    </xdr:pic>
    <xdr:clientData/>
  </xdr:oneCellAnchor>
  <xdr:oneCellAnchor>
    <xdr:from>
      <xdr:col>11</xdr:col>
      <xdr:colOff>38100</xdr:colOff>
      <xdr:row>35</xdr:row>
      <xdr:rowOff>124919</xdr:rowOff>
    </xdr:from>
    <xdr:ext cx="632460" cy="555486"/>
    <xdr:pic>
      <xdr:nvPicPr>
        <xdr:cNvPr id="40" name="Picture 2">
          <a:extLst>
            <a:ext uri="{FF2B5EF4-FFF2-40B4-BE49-F238E27FC236}">
              <a16:creationId xmlns:a16="http://schemas.microsoft.com/office/drawing/2014/main" id="{CC5CF49E-BFCE-4C78-B1D9-B53CA0B54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83180" y="5832299"/>
          <a:ext cx="632460" cy="555486"/>
        </a:xfrm>
        <a:prstGeom prst="rect">
          <a:avLst/>
        </a:prstGeom>
        <a:noFill/>
      </xdr:spPr>
    </xdr:pic>
    <xdr:clientData/>
  </xdr:oneCellAnchor>
  <xdr:oneCellAnchor>
    <xdr:from>
      <xdr:col>16</xdr:col>
      <xdr:colOff>14377</xdr:colOff>
      <xdr:row>40</xdr:row>
      <xdr:rowOff>102059</xdr:rowOff>
    </xdr:from>
    <xdr:ext cx="595223" cy="522781"/>
    <xdr:pic>
      <xdr:nvPicPr>
        <xdr:cNvPr id="41" name="Picture 2">
          <a:extLst>
            <a:ext uri="{FF2B5EF4-FFF2-40B4-BE49-F238E27FC236}">
              <a16:creationId xmlns:a16="http://schemas.microsoft.com/office/drawing/2014/main" id="{C274F12E-FCC5-4268-B76B-FB849695D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17697" y="6571439"/>
          <a:ext cx="595223" cy="522781"/>
        </a:xfrm>
        <a:prstGeom prst="rect">
          <a:avLst/>
        </a:prstGeom>
        <a:noFill/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7</xdr:row>
      <xdr:rowOff>7620</xdr:rowOff>
    </xdr:from>
    <xdr:to>
      <xdr:col>15</xdr:col>
      <xdr:colOff>15240</xdr:colOff>
      <xdr:row>9</xdr:row>
      <xdr:rowOff>99060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D1EFD0D-BE35-4462-A598-45B4B9C4249B}"/>
            </a:ext>
          </a:extLst>
        </xdr:cNvPr>
        <xdr:cNvSpPr/>
      </xdr:nvSpPr>
      <xdr:spPr>
        <a:xfrm>
          <a:off x="3581400" y="1043940"/>
          <a:ext cx="998220" cy="33528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53340</xdr:colOff>
      <xdr:row>25</xdr:row>
      <xdr:rowOff>7620</xdr:rowOff>
    </xdr:from>
    <xdr:to>
      <xdr:col>15</xdr:col>
      <xdr:colOff>45720</xdr:colOff>
      <xdr:row>27</xdr:row>
      <xdr:rowOff>99060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38479933-EF07-4547-B598-474D69557F4C}"/>
            </a:ext>
          </a:extLst>
        </xdr:cNvPr>
        <xdr:cNvSpPr/>
      </xdr:nvSpPr>
      <xdr:spPr>
        <a:xfrm>
          <a:off x="3634740" y="3238500"/>
          <a:ext cx="975360" cy="33528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125506</xdr:colOff>
      <xdr:row>15</xdr:row>
      <xdr:rowOff>15688</xdr:rowOff>
    </xdr:from>
    <xdr:to>
      <xdr:col>18</xdr:col>
      <xdr:colOff>37652</xdr:colOff>
      <xdr:row>17</xdr:row>
      <xdr:rowOff>110714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E96E6E86-7EE7-41C5-9AA2-07E9FE98AA85}"/>
            </a:ext>
          </a:extLst>
        </xdr:cNvPr>
        <xdr:cNvSpPr/>
      </xdr:nvSpPr>
      <xdr:spPr>
        <a:xfrm>
          <a:off x="4733365" y="2077570"/>
          <a:ext cx="907228" cy="346038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0</xdr:colOff>
      <xdr:row>11</xdr:row>
      <xdr:rowOff>0</xdr:rowOff>
    </xdr:from>
    <xdr:to>
      <xdr:col>13</xdr:col>
      <xdr:colOff>0</xdr:colOff>
      <xdr:row>13</xdr:row>
      <xdr:rowOff>91440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C1BAF98A-E054-4D1C-BB2C-E0521331AC0D}"/>
            </a:ext>
          </a:extLst>
        </xdr:cNvPr>
        <xdr:cNvSpPr/>
      </xdr:nvSpPr>
      <xdr:spPr>
        <a:xfrm>
          <a:off x="2423160" y="6217920"/>
          <a:ext cx="655320" cy="33528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0</xdr:colOff>
      <xdr:row>19</xdr:row>
      <xdr:rowOff>0</xdr:rowOff>
    </xdr:from>
    <xdr:to>
      <xdr:col>13</xdr:col>
      <xdr:colOff>0</xdr:colOff>
      <xdr:row>21</xdr:row>
      <xdr:rowOff>91440</xdr:rowOff>
    </xdr:to>
    <xdr:sp macro="" textlink="">
      <xdr:nvSpPr>
        <xdr:cNvPr id="6" name="大かっこ 5">
          <a:extLst>
            <a:ext uri="{FF2B5EF4-FFF2-40B4-BE49-F238E27FC236}">
              <a16:creationId xmlns:a16="http://schemas.microsoft.com/office/drawing/2014/main" id="{EDE0C08A-F29D-48CA-8563-F2589C981EF6}"/>
            </a:ext>
          </a:extLst>
        </xdr:cNvPr>
        <xdr:cNvSpPr/>
      </xdr:nvSpPr>
      <xdr:spPr>
        <a:xfrm>
          <a:off x="2423160" y="7193280"/>
          <a:ext cx="655320" cy="33528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26894</xdr:colOff>
      <xdr:row>35</xdr:row>
      <xdr:rowOff>7620</xdr:rowOff>
    </xdr:from>
    <xdr:to>
      <xdr:col>12</xdr:col>
      <xdr:colOff>38100</xdr:colOff>
      <xdr:row>37</xdr:row>
      <xdr:rowOff>99060</xdr:rowOff>
    </xdr:to>
    <xdr:sp macro="" textlink="">
      <xdr:nvSpPr>
        <xdr:cNvPr id="7" name="大かっこ 6">
          <a:extLst>
            <a:ext uri="{FF2B5EF4-FFF2-40B4-BE49-F238E27FC236}">
              <a16:creationId xmlns:a16="http://schemas.microsoft.com/office/drawing/2014/main" id="{EDC4E4CB-A8BF-42BB-8B32-C9A5C60999C3}"/>
            </a:ext>
          </a:extLst>
        </xdr:cNvPr>
        <xdr:cNvSpPr/>
      </xdr:nvSpPr>
      <xdr:spPr>
        <a:xfrm>
          <a:off x="2644588" y="4579620"/>
          <a:ext cx="1006288" cy="342452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46</xdr:col>
      <xdr:colOff>243840</xdr:colOff>
      <xdr:row>25</xdr:row>
      <xdr:rowOff>7620</xdr:rowOff>
    </xdr:from>
    <xdr:to>
      <xdr:col>50</xdr:col>
      <xdr:colOff>15240</xdr:colOff>
      <xdr:row>27</xdr:row>
      <xdr:rowOff>99060</xdr:rowOff>
    </xdr:to>
    <xdr:sp macro="" textlink="">
      <xdr:nvSpPr>
        <xdr:cNvPr id="8" name="大かっこ 7">
          <a:extLst>
            <a:ext uri="{FF2B5EF4-FFF2-40B4-BE49-F238E27FC236}">
              <a16:creationId xmlns:a16="http://schemas.microsoft.com/office/drawing/2014/main" id="{4BB634A8-B7C3-4502-A700-3B56D2870298}"/>
            </a:ext>
          </a:extLst>
        </xdr:cNvPr>
        <xdr:cNvSpPr/>
      </xdr:nvSpPr>
      <xdr:spPr>
        <a:xfrm>
          <a:off x="8694420" y="7932420"/>
          <a:ext cx="0" cy="33528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9413</xdr:colOff>
      <xdr:row>46</xdr:row>
      <xdr:rowOff>25550</xdr:rowOff>
    </xdr:from>
    <xdr:to>
      <xdr:col>12</xdr:col>
      <xdr:colOff>62753</xdr:colOff>
      <xdr:row>48</xdr:row>
      <xdr:rowOff>116990</xdr:rowOff>
    </xdr:to>
    <xdr:sp macro="" textlink="">
      <xdr:nvSpPr>
        <xdr:cNvPr id="9" name="大かっこ 8">
          <a:extLst>
            <a:ext uri="{FF2B5EF4-FFF2-40B4-BE49-F238E27FC236}">
              <a16:creationId xmlns:a16="http://schemas.microsoft.com/office/drawing/2014/main" id="{1BB237B8-A753-4FFD-8DBE-B9F54AC72F09}"/>
            </a:ext>
          </a:extLst>
        </xdr:cNvPr>
        <xdr:cNvSpPr/>
      </xdr:nvSpPr>
      <xdr:spPr>
        <a:xfrm>
          <a:off x="2627107" y="6112585"/>
          <a:ext cx="1048422" cy="342452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16669</xdr:colOff>
      <xdr:row>10</xdr:row>
      <xdr:rowOff>2382</xdr:rowOff>
    </xdr:from>
    <xdr:to>
      <xdr:col>4</xdr:col>
      <xdr:colOff>100013</xdr:colOff>
      <xdr:row>13</xdr:row>
      <xdr:rowOff>28575</xdr:rowOff>
    </xdr:to>
    <xdr:sp macro="" textlink="">
      <xdr:nvSpPr>
        <xdr:cNvPr id="2" name="AutoShape 8">
          <a:extLst>
            <a:ext uri="{FF2B5EF4-FFF2-40B4-BE49-F238E27FC236}">
              <a16:creationId xmlns:a16="http://schemas.microsoft.com/office/drawing/2014/main" id="{26619D49-1886-4604-8240-992E6E7D2918}"/>
            </a:ext>
          </a:extLst>
        </xdr:cNvPr>
        <xdr:cNvSpPr>
          <a:spLocks/>
        </xdr:cNvSpPr>
      </xdr:nvSpPr>
      <xdr:spPr bwMode="auto">
        <a:xfrm>
          <a:off x="1845469" y="2227422"/>
          <a:ext cx="83344" cy="551973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/>
        <a:lstStyle/>
        <a:p>
          <a:endParaRPr lang="en-US" altLang="ja-JP"/>
        </a:p>
        <a:p>
          <a:endParaRPr lang="en-US" altLang="ja-JP"/>
        </a:p>
        <a:p>
          <a:endParaRPr lang="en-US" altLang="ja-JP"/>
        </a:p>
        <a:p>
          <a:endParaRPr lang="ja-JP" altLang="en-US"/>
        </a:p>
      </xdr:txBody>
    </xdr:sp>
    <xdr:clientData/>
  </xdr:twoCellAnchor>
  <xdr:twoCellAnchor>
    <xdr:from>
      <xdr:col>6</xdr:col>
      <xdr:colOff>209550</xdr:colOff>
      <xdr:row>9</xdr:row>
      <xdr:rowOff>228600</xdr:rowOff>
    </xdr:from>
    <xdr:to>
      <xdr:col>7</xdr:col>
      <xdr:colOff>19050</xdr:colOff>
      <xdr:row>13</xdr:row>
      <xdr:rowOff>28575</xdr:rowOff>
    </xdr:to>
    <xdr:sp macro="" textlink="">
      <xdr:nvSpPr>
        <xdr:cNvPr id="3" name="AutoShape 30">
          <a:extLst>
            <a:ext uri="{FF2B5EF4-FFF2-40B4-BE49-F238E27FC236}">
              <a16:creationId xmlns:a16="http://schemas.microsoft.com/office/drawing/2014/main" id="{758F3788-2A7B-4C72-8A67-326A11CA5BB4}"/>
            </a:ext>
          </a:extLst>
        </xdr:cNvPr>
        <xdr:cNvSpPr>
          <a:spLocks/>
        </xdr:cNvSpPr>
      </xdr:nvSpPr>
      <xdr:spPr bwMode="auto">
        <a:xfrm>
          <a:off x="2541270" y="22250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4</xdr:row>
      <xdr:rowOff>228600</xdr:rowOff>
    </xdr:from>
    <xdr:to>
      <xdr:col>9</xdr:col>
      <xdr:colOff>76200</xdr:colOff>
      <xdr:row>8</xdr:row>
      <xdr:rowOff>38100</xdr:rowOff>
    </xdr:to>
    <xdr:sp macro="" textlink="">
      <xdr:nvSpPr>
        <xdr:cNvPr id="4" name="AutoShape 9">
          <a:extLst>
            <a:ext uri="{FF2B5EF4-FFF2-40B4-BE49-F238E27FC236}">
              <a16:creationId xmlns:a16="http://schemas.microsoft.com/office/drawing/2014/main" id="{6011DB70-74EF-4F0C-96D6-1CAB708E1B2B}"/>
            </a:ext>
          </a:extLst>
        </xdr:cNvPr>
        <xdr:cNvSpPr>
          <a:spLocks/>
        </xdr:cNvSpPr>
      </xdr:nvSpPr>
      <xdr:spPr bwMode="auto">
        <a:xfrm>
          <a:off x="3086100" y="13487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219075</xdr:colOff>
      <xdr:row>4</xdr:row>
      <xdr:rowOff>228600</xdr:rowOff>
    </xdr:from>
    <xdr:to>
      <xdr:col>12</xdr:col>
      <xdr:colOff>28575</xdr:colOff>
      <xdr:row>8</xdr:row>
      <xdr:rowOff>28575</xdr:rowOff>
    </xdr:to>
    <xdr:sp macro="" textlink="">
      <xdr:nvSpPr>
        <xdr:cNvPr id="5" name="AutoShape 10">
          <a:extLst>
            <a:ext uri="{FF2B5EF4-FFF2-40B4-BE49-F238E27FC236}">
              <a16:creationId xmlns:a16="http://schemas.microsoft.com/office/drawing/2014/main" id="{DB0B2990-F5D4-4D98-9A89-7181EC7ED82F}"/>
            </a:ext>
          </a:extLst>
        </xdr:cNvPr>
        <xdr:cNvSpPr>
          <a:spLocks/>
        </xdr:cNvSpPr>
      </xdr:nvSpPr>
      <xdr:spPr bwMode="auto">
        <a:xfrm>
          <a:off x="3808095" y="13487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8</xdr:col>
      <xdr:colOff>266700</xdr:colOff>
      <xdr:row>4</xdr:row>
      <xdr:rowOff>228600</xdr:rowOff>
    </xdr:from>
    <xdr:to>
      <xdr:col>9</xdr:col>
      <xdr:colOff>76200</xdr:colOff>
      <xdr:row>8</xdr:row>
      <xdr:rowOff>38100</xdr:rowOff>
    </xdr:to>
    <xdr:sp macro="" textlink="">
      <xdr:nvSpPr>
        <xdr:cNvPr id="6" name="AutoShape 29">
          <a:extLst>
            <a:ext uri="{FF2B5EF4-FFF2-40B4-BE49-F238E27FC236}">
              <a16:creationId xmlns:a16="http://schemas.microsoft.com/office/drawing/2014/main" id="{D037763A-0FDA-409D-98E5-385EF0C146CE}"/>
            </a:ext>
          </a:extLst>
        </xdr:cNvPr>
        <xdr:cNvSpPr>
          <a:spLocks/>
        </xdr:cNvSpPr>
      </xdr:nvSpPr>
      <xdr:spPr bwMode="auto">
        <a:xfrm>
          <a:off x="3086100" y="13487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219075</xdr:colOff>
      <xdr:row>4</xdr:row>
      <xdr:rowOff>228600</xdr:rowOff>
    </xdr:from>
    <xdr:to>
      <xdr:col>12</xdr:col>
      <xdr:colOff>28575</xdr:colOff>
      <xdr:row>8</xdr:row>
      <xdr:rowOff>28575</xdr:rowOff>
    </xdr:to>
    <xdr:sp macro="" textlink="">
      <xdr:nvSpPr>
        <xdr:cNvPr id="7" name="AutoShape 30">
          <a:extLst>
            <a:ext uri="{FF2B5EF4-FFF2-40B4-BE49-F238E27FC236}">
              <a16:creationId xmlns:a16="http://schemas.microsoft.com/office/drawing/2014/main" id="{25111EE4-6886-433B-B900-D241A677203E}"/>
            </a:ext>
          </a:extLst>
        </xdr:cNvPr>
        <xdr:cNvSpPr>
          <a:spLocks/>
        </xdr:cNvSpPr>
      </xdr:nvSpPr>
      <xdr:spPr bwMode="auto">
        <a:xfrm>
          <a:off x="3808095" y="13487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266700</xdr:colOff>
      <xdr:row>4</xdr:row>
      <xdr:rowOff>228600</xdr:rowOff>
    </xdr:from>
    <xdr:to>
      <xdr:col>14</xdr:col>
      <xdr:colOff>76200</xdr:colOff>
      <xdr:row>8</xdr:row>
      <xdr:rowOff>38100</xdr:rowOff>
    </xdr:to>
    <xdr:sp macro="" textlink="">
      <xdr:nvSpPr>
        <xdr:cNvPr id="8" name="AutoShape 9">
          <a:extLst>
            <a:ext uri="{FF2B5EF4-FFF2-40B4-BE49-F238E27FC236}">
              <a16:creationId xmlns:a16="http://schemas.microsoft.com/office/drawing/2014/main" id="{0C1EB5A0-6075-43C2-9549-A6A808CD7F9B}"/>
            </a:ext>
          </a:extLst>
        </xdr:cNvPr>
        <xdr:cNvSpPr>
          <a:spLocks/>
        </xdr:cNvSpPr>
      </xdr:nvSpPr>
      <xdr:spPr bwMode="auto">
        <a:xfrm>
          <a:off x="4343400" y="13487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219075</xdr:colOff>
      <xdr:row>4</xdr:row>
      <xdr:rowOff>228600</xdr:rowOff>
    </xdr:from>
    <xdr:to>
      <xdr:col>17</xdr:col>
      <xdr:colOff>28575</xdr:colOff>
      <xdr:row>8</xdr:row>
      <xdr:rowOff>28575</xdr:rowOff>
    </xdr:to>
    <xdr:sp macro="" textlink="">
      <xdr:nvSpPr>
        <xdr:cNvPr id="9" name="AutoShape 10">
          <a:extLst>
            <a:ext uri="{FF2B5EF4-FFF2-40B4-BE49-F238E27FC236}">
              <a16:creationId xmlns:a16="http://schemas.microsoft.com/office/drawing/2014/main" id="{471C6281-C6F0-441E-B3E6-3D670DD419C3}"/>
            </a:ext>
          </a:extLst>
        </xdr:cNvPr>
        <xdr:cNvSpPr>
          <a:spLocks/>
        </xdr:cNvSpPr>
      </xdr:nvSpPr>
      <xdr:spPr bwMode="auto">
        <a:xfrm>
          <a:off x="5065395" y="13487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266700</xdr:colOff>
      <xdr:row>4</xdr:row>
      <xdr:rowOff>228600</xdr:rowOff>
    </xdr:from>
    <xdr:to>
      <xdr:col>14</xdr:col>
      <xdr:colOff>76200</xdr:colOff>
      <xdr:row>8</xdr:row>
      <xdr:rowOff>38100</xdr:rowOff>
    </xdr:to>
    <xdr:sp macro="" textlink="">
      <xdr:nvSpPr>
        <xdr:cNvPr id="10" name="AutoShape 29">
          <a:extLst>
            <a:ext uri="{FF2B5EF4-FFF2-40B4-BE49-F238E27FC236}">
              <a16:creationId xmlns:a16="http://schemas.microsoft.com/office/drawing/2014/main" id="{31EBA738-A084-415F-9691-BBE8E21F28B2}"/>
            </a:ext>
          </a:extLst>
        </xdr:cNvPr>
        <xdr:cNvSpPr>
          <a:spLocks/>
        </xdr:cNvSpPr>
      </xdr:nvSpPr>
      <xdr:spPr bwMode="auto">
        <a:xfrm>
          <a:off x="4343400" y="13487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219075</xdr:colOff>
      <xdr:row>4</xdr:row>
      <xdr:rowOff>228600</xdr:rowOff>
    </xdr:from>
    <xdr:to>
      <xdr:col>17</xdr:col>
      <xdr:colOff>28575</xdr:colOff>
      <xdr:row>8</xdr:row>
      <xdr:rowOff>28575</xdr:rowOff>
    </xdr:to>
    <xdr:sp macro="" textlink="">
      <xdr:nvSpPr>
        <xdr:cNvPr id="11" name="AutoShape 30">
          <a:extLst>
            <a:ext uri="{FF2B5EF4-FFF2-40B4-BE49-F238E27FC236}">
              <a16:creationId xmlns:a16="http://schemas.microsoft.com/office/drawing/2014/main" id="{FA82111B-3393-4E7F-89AD-443CD0440B78}"/>
            </a:ext>
          </a:extLst>
        </xdr:cNvPr>
        <xdr:cNvSpPr>
          <a:spLocks/>
        </xdr:cNvSpPr>
      </xdr:nvSpPr>
      <xdr:spPr bwMode="auto">
        <a:xfrm>
          <a:off x="5065395" y="13487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266700</xdr:colOff>
      <xdr:row>9</xdr:row>
      <xdr:rowOff>228600</xdr:rowOff>
    </xdr:from>
    <xdr:to>
      <xdr:col>14</xdr:col>
      <xdr:colOff>76200</xdr:colOff>
      <xdr:row>13</xdr:row>
      <xdr:rowOff>38100</xdr:rowOff>
    </xdr:to>
    <xdr:sp macro="" textlink="">
      <xdr:nvSpPr>
        <xdr:cNvPr id="12" name="AutoShape 9">
          <a:extLst>
            <a:ext uri="{FF2B5EF4-FFF2-40B4-BE49-F238E27FC236}">
              <a16:creationId xmlns:a16="http://schemas.microsoft.com/office/drawing/2014/main" id="{5D63F542-D64D-4404-BF19-6CCE3A4826D9}"/>
            </a:ext>
          </a:extLst>
        </xdr:cNvPr>
        <xdr:cNvSpPr>
          <a:spLocks/>
        </xdr:cNvSpPr>
      </xdr:nvSpPr>
      <xdr:spPr bwMode="auto">
        <a:xfrm>
          <a:off x="4343400" y="22250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219075</xdr:colOff>
      <xdr:row>9</xdr:row>
      <xdr:rowOff>228600</xdr:rowOff>
    </xdr:from>
    <xdr:to>
      <xdr:col>17</xdr:col>
      <xdr:colOff>28575</xdr:colOff>
      <xdr:row>13</xdr:row>
      <xdr:rowOff>28575</xdr:rowOff>
    </xdr:to>
    <xdr:sp macro="" textlink="">
      <xdr:nvSpPr>
        <xdr:cNvPr id="13" name="AutoShape 10">
          <a:extLst>
            <a:ext uri="{FF2B5EF4-FFF2-40B4-BE49-F238E27FC236}">
              <a16:creationId xmlns:a16="http://schemas.microsoft.com/office/drawing/2014/main" id="{4CF68D52-0452-4FA9-AE59-DAB351CBB171}"/>
            </a:ext>
          </a:extLst>
        </xdr:cNvPr>
        <xdr:cNvSpPr>
          <a:spLocks/>
        </xdr:cNvSpPr>
      </xdr:nvSpPr>
      <xdr:spPr bwMode="auto">
        <a:xfrm>
          <a:off x="5065395" y="22250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266700</xdr:colOff>
      <xdr:row>9</xdr:row>
      <xdr:rowOff>228600</xdr:rowOff>
    </xdr:from>
    <xdr:to>
      <xdr:col>14</xdr:col>
      <xdr:colOff>76200</xdr:colOff>
      <xdr:row>13</xdr:row>
      <xdr:rowOff>38100</xdr:rowOff>
    </xdr:to>
    <xdr:sp macro="" textlink="">
      <xdr:nvSpPr>
        <xdr:cNvPr id="14" name="AutoShape 29">
          <a:extLst>
            <a:ext uri="{FF2B5EF4-FFF2-40B4-BE49-F238E27FC236}">
              <a16:creationId xmlns:a16="http://schemas.microsoft.com/office/drawing/2014/main" id="{E75628E4-950C-4EB3-B3C8-34843A0F6A7E}"/>
            </a:ext>
          </a:extLst>
        </xdr:cNvPr>
        <xdr:cNvSpPr>
          <a:spLocks/>
        </xdr:cNvSpPr>
      </xdr:nvSpPr>
      <xdr:spPr bwMode="auto">
        <a:xfrm>
          <a:off x="4343400" y="22250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219075</xdr:colOff>
      <xdr:row>9</xdr:row>
      <xdr:rowOff>228600</xdr:rowOff>
    </xdr:from>
    <xdr:to>
      <xdr:col>17</xdr:col>
      <xdr:colOff>28575</xdr:colOff>
      <xdr:row>13</xdr:row>
      <xdr:rowOff>28575</xdr:rowOff>
    </xdr:to>
    <xdr:sp macro="" textlink="">
      <xdr:nvSpPr>
        <xdr:cNvPr id="15" name="AutoShape 30">
          <a:extLst>
            <a:ext uri="{FF2B5EF4-FFF2-40B4-BE49-F238E27FC236}">
              <a16:creationId xmlns:a16="http://schemas.microsoft.com/office/drawing/2014/main" id="{36FAA57A-262C-45A6-96D3-33337CEF4E11}"/>
            </a:ext>
          </a:extLst>
        </xdr:cNvPr>
        <xdr:cNvSpPr>
          <a:spLocks/>
        </xdr:cNvSpPr>
      </xdr:nvSpPr>
      <xdr:spPr bwMode="auto">
        <a:xfrm>
          <a:off x="5065395" y="22250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4</xdr:col>
      <xdr:colOff>10583</xdr:colOff>
      <xdr:row>4</xdr:row>
      <xdr:rowOff>116418</xdr:rowOff>
    </xdr:from>
    <xdr:to>
      <xdr:col>7</xdr:col>
      <xdr:colOff>76200</xdr:colOff>
      <xdr:row>8</xdr:row>
      <xdr:rowOff>18874</xdr:rowOff>
    </xdr:to>
    <xdr:pic>
      <xdr:nvPicPr>
        <xdr:cNvPr id="16" name="Picture 2">
          <a:extLst>
            <a:ext uri="{FF2B5EF4-FFF2-40B4-BE49-F238E27FC236}">
              <a16:creationId xmlns:a16="http://schemas.microsoft.com/office/drawing/2014/main" id="{491FE3A3-5456-4CA5-BDF0-63A3B18EE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8823" y="977478"/>
          <a:ext cx="637117" cy="603496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36934</xdr:colOff>
      <xdr:row>9</xdr:row>
      <xdr:rowOff>39857</xdr:rowOff>
    </xdr:from>
    <xdr:to>
      <xdr:col>12</xdr:col>
      <xdr:colOff>26238</xdr:colOff>
      <xdr:row>13</xdr:row>
      <xdr:rowOff>53340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E0D7CED1-E223-4F71-A97A-81ED8808E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7674" y="1777217"/>
          <a:ext cx="560804" cy="562123"/>
        </a:xfrm>
        <a:prstGeom prst="rect">
          <a:avLst/>
        </a:prstGeom>
        <a:noFill/>
      </xdr:spPr>
    </xdr:pic>
    <xdr:clientData/>
  </xdr:twoCellAnchor>
  <xdr:twoCellAnchor editAs="oneCell">
    <xdr:from>
      <xdr:col>14</xdr:col>
      <xdr:colOff>3676</xdr:colOff>
      <xdr:row>14</xdr:row>
      <xdr:rowOff>95483</xdr:rowOff>
    </xdr:from>
    <xdr:to>
      <xdr:col>17</xdr:col>
      <xdr:colOff>53340</xdr:colOff>
      <xdr:row>19</xdr:row>
      <xdr:rowOff>6515</xdr:rowOff>
    </xdr:to>
    <xdr:pic>
      <xdr:nvPicPr>
        <xdr:cNvPr id="18" name="Picture 2">
          <a:extLst>
            <a:ext uri="{FF2B5EF4-FFF2-40B4-BE49-F238E27FC236}">
              <a16:creationId xmlns:a16="http://schemas.microsoft.com/office/drawing/2014/main" id="{02F01EEA-0F47-4710-A05F-959E7F780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66916" y="2518643"/>
          <a:ext cx="621164" cy="596832"/>
        </a:xfrm>
        <a:prstGeom prst="rect">
          <a:avLst/>
        </a:prstGeom>
        <a:noFill/>
      </xdr:spPr>
    </xdr:pic>
    <xdr:clientData/>
  </xdr:twoCellAnchor>
  <xdr:oneCellAnchor>
    <xdr:from>
      <xdr:col>24</xdr:col>
      <xdr:colOff>1585</xdr:colOff>
      <xdr:row>25</xdr:row>
      <xdr:rowOff>3329</xdr:rowOff>
    </xdr:from>
    <xdr:ext cx="592776" cy="508491"/>
    <xdr:pic>
      <xdr:nvPicPr>
        <xdr:cNvPr id="19" name="Picture 2">
          <a:extLst>
            <a:ext uri="{FF2B5EF4-FFF2-40B4-BE49-F238E27FC236}">
              <a16:creationId xmlns:a16="http://schemas.microsoft.com/office/drawing/2014/main" id="{FB747120-BBA8-4AF8-9B33-BA0E772AD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69825" y="3935249"/>
          <a:ext cx="592776" cy="508491"/>
        </a:xfrm>
        <a:prstGeom prst="rect">
          <a:avLst/>
        </a:prstGeom>
        <a:noFill/>
      </xdr:spPr>
    </xdr:pic>
    <xdr:clientData/>
  </xdr:oneCellAnchor>
  <xdr:twoCellAnchor>
    <xdr:from>
      <xdr:col>18</xdr:col>
      <xdr:colOff>266700</xdr:colOff>
      <xdr:row>4</xdr:row>
      <xdr:rowOff>228600</xdr:rowOff>
    </xdr:from>
    <xdr:to>
      <xdr:col>19</xdr:col>
      <xdr:colOff>76200</xdr:colOff>
      <xdr:row>8</xdr:row>
      <xdr:rowOff>38100</xdr:rowOff>
    </xdr:to>
    <xdr:sp macro="" textlink="">
      <xdr:nvSpPr>
        <xdr:cNvPr id="20" name="AutoShape 9">
          <a:extLst>
            <a:ext uri="{FF2B5EF4-FFF2-40B4-BE49-F238E27FC236}">
              <a16:creationId xmlns:a16="http://schemas.microsoft.com/office/drawing/2014/main" id="{4B7EF5E7-6B29-47F6-AE4E-45078A27EDD2}"/>
            </a:ext>
          </a:extLst>
        </xdr:cNvPr>
        <xdr:cNvSpPr>
          <a:spLocks/>
        </xdr:cNvSpPr>
      </xdr:nvSpPr>
      <xdr:spPr bwMode="auto">
        <a:xfrm>
          <a:off x="5600700" y="13487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219075</xdr:colOff>
      <xdr:row>4</xdr:row>
      <xdr:rowOff>228600</xdr:rowOff>
    </xdr:from>
    <xdr:to>
      <xdr:col>22</xdr:col>
      <xdr:colOff>28575</xdr:colOff>
      <xdr:row>8</xdr:row>
      <xdr:rowOff>28575</xdr:rowOff>
    </xdr:to>
    <xdr:sp macro="" textlink="">
      <xdr:nvSpPr>
        <xdr:cNvPr id="21" name="AutoShape 10">
          <a:extLst>
            <a:ext uri="{FF2B5EF4-FFF2-40B4-BE49-F238E27FC236}">
              <a16:creationId xmlns:a16="http://schemas.microsoft.com/office/drawing/2014/main" id="{1E41ED2B-9E26-4ECD-B3B8-F853D2657F89}"/>
            </a:ext>
          </a:extLst>
        </xdr:cNvPr>
        <xdr:cNvSpPr>
          <a:spLocks/>
        </xdr:cNvSpPr>
      </xdr:nvSpPr>
      <xdr:spPr bwMode="auto">
        <a:xfrm>
          <a:off x="6322695" y="13487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266700</xdr:colOff>
      <xdr:row>4</xdr:row>
      <xdr:rowOff>228600</xdr:rowOff>
    </xdr:from>
    <xdr:to>
      <xdr:col>19</xdr:col>
      <xdr:colOff>76200</xdr:colOff>
      <xdr:row>8</xdr:row>
      <xdr:rowOff>38100</xdr:rowOff>
    </xdr:to>
    <xdr:sp macro="" textlink="">
      <xdr:nvSpPr>
        <xdr:cNvPr id="22" name="AutoShape 29">
          <a:extLst>
            <a:ext uri="{FF2B5EF4-FFF2-40B4-BE49-F238E27FC236}">
              <a16:creationId xmlns:a16="http://schemas.microsoft.com/office/drawing/2014/main" id="{34A237DE-8344-4BF8-AC69-6CC5FE2417D4}"/>
            </a:ext>
          </a:extLst>
        </xdr:cNvPr>
        <xdr:cNvSpPr>
          <a:spLocks/>
        </xdr:cNvSpPr>
      </xdr:nvSpPr>
      <xdr:spPr bwMode="auto">
        <a:xfrm>
          <a:off x="5600700" y="13487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/>
        <a:lstStyle/>
        <a:p>
          <a:r>
            <a:rPr lang="en-US" altLang="ja-JP"/>
            <a:t>59</a:t>
          </a:r>
          <a:endParaRPr lang="ja-JP" altLang="en-US"/>
        </a:p>
      </xdr:txBody>
    </xdr:sp>
    <xdr:clientData/>
  </xdr:twoCellAnchor>
  <xdr:twoCellAnchor>
    <xdr:from>
      <xdr:col>21</xdr:col>
      <xdr:colOff>219075</xdr:colOff>
      <xdr:row>4</xdr:row>
      <xdr:rowOff>228600</xdr:rowOff>
    </xdr:from>
    <xdr:to>
      <xdr:col>22</xdr:col>
      <xdr:colOff>28575</xdr:colOff>
      <xdr:row>8</xdr:row>
      <xdr:rowOff>28575</xdr:rowOff>
    </xdr:to>
    <xdr:sp macro="" textlink="">
      <xdr:nvSpPr>
        <xdr:cNvPr id="23" name="AutoShape 30">
          <a:extLst>
            <a:ext uri="{FF2B5EF4-FFF2-40B4-BE49-F238E27FC236}">
              <a16:creationId xmlns:a16="http://schemas.microsoft.com/office/drawing/2014/main" id="{A471E6A5-9B8B-4B7A-8EDD-37D12BBE3BCA}"/>
            </a:ext>
          </a:extLst>
        </xdr:cNvPr>
        <xdr:cNvSpPr>
          <a:spLocks/>
        </xdr:cNvSpPr>
      </xdr:nvSpPr>
      <xdr:spPr bwMode="auto">
        <a:xfrm>
          <a:off x="6322695" y="13487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266700</xdr:colOff>
      <xdr:row>9</xdr:row>
      <xdr:rowOff>228600</xdr:rowOff>
    </xdr:from>
    <xdr:to>
      <xdr:col>19</xdr:col>
      <xdr:colOff>76200</xdr:colOff>
      <xdr:row>13</xdr:row>
      <xdr:rowOff>38100</xdr:rowOff>
    </xdr:to>
    <xdr:sp macro="" textlink="">
      <xdr:nvSpPr>
        <xdr:cNvPr id="24" name="AutoShape 9">
          <a:extLst>
            <a:ext uri="{FF2B5EF4-FFF2-40B4-BE49-F238E27FC236}">
              <a16:creationId xmlns:a16="http://schemas.microsoft.com/office/drawing/2014/main" id="{76F27795-0252-46DF-B5B3-66D5B5FFAFE9}"/>
            </a:ext>
          </a:extLst>
        </xdr:cNvPr>
        <xdr:cNvSpPr>
          <a:spLocks/>
        </xdr:cNvSpPr>
      </xdr:nvSpPr>
      <xdr:spPr bwMode="auto">
        <a:xfrm>
          <a:off x="5600700" y="22250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219075</xdr:colOff>
      <xdr:row>9</xdr:row>
      <xdr:rowOff>228600</xdr:rowOff>
    </xdr:from>
    <xdr:to>
      <xdr:col>22</xdr:col>
      <xdr:colOff>28575</xdr:colOff>
      <xdr:row>13</xdr:row>
      <xdr:rowOff>28575</xdr:rowOff>
    </xdr:to>
    <xdr:sp macro="" textlink="">
      <xdr:nvSpPr>
        <xdr:cNvPr id="25" name="AutoShape 10">
          <a:extLst>
            <a:ext uri="{FF2B5EF4-FFF2-40B4-BE49-F238E27FC236}">
              <a16:creationId xmlns:a16="http://schemas.microsoft.com/office/drawing/2014/main" id="{BAAEF5D8-3A72-4E94-9354-57E056005D28}"/>
            </a:ext>
          </a:extLst>
        </xdr:cNvPr>
        <xdr:cNvSpPr>
          <a:spLocks/>
        </xdr:cNvSpPr>
      </xdr:nvSpPr>
      <xdr:spPr bwMode="auto">
        <a:xfrm>
          <a:off x="6322695" y="22250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266700</xdr:colOff>
      <xdr:row>9</xdr:row>
      <xdr:rowOff>228600</xdr:rowOff>
    </xdr:from>
    <xdr:to>
      <xdr:col>19</xdr:col>
      <xdr:colOff>76200</xdr:colOff>
      <xdr:row>13</xdr:row>
      <xdr:rowOff>38100</xdr:rowOff>
    </xdr:to>
    <xdr:sp macro="" textlink="">
      <xdr:nvSpPr>
        <xdr:cNvPr id="26" name="AutoShape 29">
          <a:extLst>
            <a:ext uri="{FF2B5EF4-FFF2-40B4-BE49-F238E27FC236}">
              <a16:creationId xmlns:a16="http://schemas.microsoft.com/office/drawing/2014/main" id="{CACEA837-5479-4406-A050-AA735EDA94AF}"/>
            </a:ext>
          </a:extLst>
        </xdr:cNvPr>
        <xdr:cNvSpPr>
          <a:spLocks/>
        </xdr:cNvSpPr>
      </xdr:nvSpPr>
      <xdr:spPr bwMode="auto">
        <a:xfrm>
          <a:off x="5600700" y="22250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219075</xdr:colOff>
      <xdr:row>9</xdr:row>
      <xdr:rowOff>228600</xdr:rowOff>
    </xdr:from>
    <xdr:to>
      <xdr:col>22</xdr:col>
      <xdr:colOff>28575</xdr:colOff>
      <xdr:row>13</xdr:row>
      <xdr:rowOff>28575</xdr:rowOff>
    </xdr:to>
    <xdr:sp macro="" textlink="">
      <xdr:nvSpPr>
        <xdr:cNvPr id="27" name="AutoShape 30">
          <a:extLst>
            <a:ext uri="{FF2B5EF4-FFF2-40B4-BE49-F238E27FC236}">
              <a16:creationId xmlns:a16="http://schemas.microsoft.com/office/drawing/2014/main" id="{7C9C129B-7986-4C73-BEBE-6817455F6412}"/>
            </a:ext>
          </a:extLst>
        </xdr:cNvPr>
        <xdr:cNvSpPr>
          <a:spLocks/>
        </xdr:cNvSpPr>
      </xdr:nvSpPr>
      <xdr:spPr bwMode="auto">
        <a:xfrm>
          <a:off x="6322695" y="22250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266700</xdr:colOff>
      <xdr:row>4</xdr:row>
      <xdr:rowOff>228600</xdr:rowOff>
    </xdr:from>
    <xdr:to>
      <xdr:col>24</xdr:col>
      <xdr:colOff>76200</xdr:colOff>
      <xdr:row>8</xdr:row>
      <xdr:rowOff>38100</xdr:rowOff>
    </xdr:to>
    <xdr:sp macro="" textlink="">
      <xdr:nvSpPr>
        <xdr:cNvPr id="28" name="AutoShape 9">
          <a:extLst>
            <a:ext uri="{FF2B5EF4-FFF2-40B4-BE49-F238E27FC236}">
              <a16:creationId xmlns:a16="http://schemas.microsoft.com/office/drawing/2014/main" id="{2CA5E5CD-E24C-44A1-9ACD-0E9F2CF031AE}"/>
            </a:ext>
          </a:extLst>
        </xdr:cNvPr>
        <xdr:cNvSpPr>
          <a:spLocks/>
        </xdr:cNvSpPr>
      </xdr:nvSpPr>
      <xdr:spPr bwMode="auto">
        <a:xfrm>
          <a:off x="6858000" y="13487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219075</xdr:colOff>
      <xdr:row>4</xdr:row>
      <xdr:rowOff>228600</xdr:rowOff>
    </xdr:from>
    <xdr:to>
      <xdr:col>27</xdr:col>
      <xdr:colOff>28575</xdr:colOff>
      <xdr:row>8</xdr:row>
      <xdr:rowOff>28575</xdr:rowOff>
    </xdr:to>
    <xdr:sp macro="" textlink="">
      <xdr:nvSpPr>
        <xdr:cNvPr id="29" name="AutoShape 10">
          <a:extLst>
            <a:ext uri="{FF2B5EF4-FFF2-40B4-BE49-F238E27FC236}">
              <a16:creationId xmlns:a16="http://schemas.microsoft.com/office/drawing/2014/main" id="{FF112A73-D676-4503-961E-FC01889151F9}"/>
            </a:ext>
          </a:extLst>
        </xdr:cNvPr>
        <xdr:cNvSpPr>
          <a:spLocks/>
        </xdr:cNvSpPr>
      </xdr:nvSpPr>
      <xdr:spPr bwMode="auto">
        <a:xfrm>
          <a:off x="7579995" y="13487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266700</xdr:colOff>
      <xdr:row>4</xdr:row>
      <xdr:rowOff>228600</xdr:rowOff>
    </xdr:from>
    <xdr:to>
      <xdr:col>24</xdr:col>
      <xdr:colOff>76200</xdr:colOff>
      <xdr:row>8</xdr:row>
      <xdr:rowOff>38100</xdr:rowOff>
    </xdr:to>
    <xdr:sp macro="" textlink="">
      <xdr:nvSpPr>
        <xdr:cNvPr id="30" name="AutoShape 29">
          <a:extLst>
            <a:ext uri="{FF2B5EF4-FFF2-40B4-BE49-F238E27FC236}">
              <a16:creationId xmlns:a16="http://schemas.microsoft.com/office/drawing/2014/main" id="{C62A28FF-59EB-4BDC-9B4F-4B978CFDB209}"/>
            </a:ext>
          </a:extLst>
        </xdr:cNvPr>
        <xdr:cNvSpPr>
          <a:spLocks/>
        </xdr:cNvSpPr>
      </xdr:nvSpPr>
      <xdr:spPr bwMode="auto">
        <a:xfrm>
          <a:off x="6858000" y="13487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219075</xdr:colOff>
      <xdr:row>4</xdr:row>
      <xdr:rowOff>228600</xdr:rowOff>
    </xdr:from>
    <xdr:to>
      <xdr:col>27</xdr:col>
      <xdr:colOff>28575</xdr:colOff>
      <xdr:row>8</xdr:row>
      <xdr:rowOff>28575</xdr:rowOff>
    </xdr:to>
    <xdr:sp macro="" textlink="">
      <xdr:nvSpPr>
        <xdr:cNvPr id="31" name="AutoShape 30">
          <a:extLst>
            <a:ext uri="{FF2B5EF4-FFF2-40B4-BE49-F238E27FC236}">
              <a16:creationId xmlns:a16="http://schemas.microsoft.com/office/drawing/2014/main" id="{27B57FD0-43B2-461E-9B9E-A9E1B0ED6CD6}"/>
            </a:ext>
          </a:extLst>
        </xdr:cNvPr>
        <xdr:cNvSpPr>
          <a:spLocks/>
        </xdr:cNvSpPr>
      </xdr:nvSpPr>
      <xdr:spPr bwMode="auto">
        <a:xfrm>
          <a:off x="7579995" y="13487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266700</xdr:colOff>
      <xdr:row>9</xdr:row>
      <xdr:rowOff>228600</xdr:rowOff>
    </xdr:from>
    <xdr:to>
      <xdr:col>24</xdr:col>
      <xdr:colOff>76200</xdr:colOff>
      <xdr:row>13</xdr:row>
      <xdr:rowOff>38100</xdr:rowOff>
    </xdr:to>
    <xdr:sp macro="" textlink="">
      <xdr:nvSpPr>
        <xdr:cNvPr id="32" name="AutoShape 9">
          <a:extLst>
            <a:ext uri="{FF2B5EF4-FFF2-40B4-BE49-F238E27FC236}">
              <a16:creationId xmlns:a16="http://schemas.microsoft.com/office/drawing/2014/main" id="{9FD71D19-C194-475C-A603-DA030C263D42}"/>
            </a:ext>
          </a:extLst>
        </xdr:cNvPr>
        <xdr:cNvSpPr>
          <a:spLocks/>
        </xdr:cNvSpPr>
      </xdr:nvSpPr>
      <xdr:spPr bwMode="auto">
        <a:xfrm>
          <a:off x="6858000" y="22250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219075</xdr:colOff>
      <xdr:row>9</xdr:row>
      <xdr:rowOff>228600</xdr:rowOff>
    </xdr:from>
    <xdr:to>
      <xdr:col>27</xdr:col>
      <xdr:colOff>28575</xdr:colOff>
      <xdr:row>13</xdr:row>
      <xdr:rowOff>28575</xdr:rowOff>
    </xdr:to>
    <xdr:sp macro="" textlink="">
      <xdr:nvSpPr>
        <xdr:cNvPr id="33" name="AutoShape 10">
          <a:extLst>
            <a:ext uri="{FF2B5EF4-FFF2-40B4-BE49-F238E27FC236}">
              <a16:creationId xmlns:a16="http://schemas.microsoft.com/office/drawing/2014/main" id="{14109A77-7BB2-4CE6-9C87-28E4F252F620}"/>
            </a:ext>
          </a:extLst>
        </xdr:cNvPr>
        <xdr:cNvSpPr>
          <a:spLocks/>
        </xdr:cNvSpPr>
      </xdr:nvSpPr>
      <xdr:spPr bwMode="auto">
        <a:xfrm>
          <a:off x="7579995" y="22250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266700</xdr:colOff>
      <xdr:row>9</xdr:row>
      <xdr:rowOff>228600</xdr:rowOff>
    </xdr:from>
    <xdr:to>
      <xdr:col>24</xdr:col>
      <xdr:colOff>76200</xdr:colOff>
      <xdr:row>13</xdr:row>
      <xdr:rowOff>38100</xdr:rowOff>
    </xdr:to>
    <xdr:sp macro="" textlink="">
      <xdr:nvSpPr>
        <xdr:cNvPr id="34" name="AutoShape 29">
          <a:extLst>
            <a:ext uri="{FF2B5EF4-FFF2-40B4-BE49-F238E27FC236}">
              <a16:creationId xmlns:a16="http://schemas.microsoft.com/office/drawing/2014/main" id="{A33A3919-FAE7-424A-A35D-CB71ED1F3D5B}"/>
            </a:ext>
          </a:extLst>
        </xdr:cNvPr>
        <xdr:cNvSpPr>
          <a:spLocks/>
        </xdr:cNvSpPr>
      </xdr:nvSpPr>
      <xdr:spPr bwMode="auto">
        <a:xfrm>
          <a:off x="6858000" y="22250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158115</xdr:colOff>
      <xdr:row>10</xdr:row>
      <xdr:rowOff>0</xdr:rowOff>
    </xdr:from>
    <xdr:to>
      <xdr:col>26</xdr:col>
      <xdr:colOff>188595</xdr:colOff>
      <xdr:row>13</xdr:row>
      <xdr:rowOff>28575</xdr:rowOff>
    </xdr:to>
    <xdr:sp macro="" textlink="">
      <xdr:nvSpPr>
        <xdr:cNvPr id="35" name="AutoShape 30">
          <a:extLst>
            <a:ext uri="{FF2B5EF4-FFF2-40B4-BE49-F238E27FC236}">
              <a16:creationId xmlns:a16="http://schemas.microsoft.com/office/drawing/2014/main" id="{D3CDEAFA-AEA3-4B84-A516-D2F5AEFE03C2}"/>
            </a:ext>
          </a:extLst>
        </xdr:cNvPr>
        <xdr:cNvSpPr>
          <a:spLocks/>
        </xdr:cNvSpPr>
      </xdr:nvSpPr>
      <xdr:spPr bwMode="auto">
        <a:xfrm>
          <a:off x="5507355" y="1706880"/>
          <a:ext cx="30480" cy="4400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179201</xdr:colOff>
      <xdr:row>15</xdr:row>
      <xdr:rowOff>20955</xdr:rowOff>
    </xdr:from>
    <xdr:to>
      <xdr:col>19</xdr:col>
      <xdr:colOff>71908</xdr:colOff>
      <xdr:row>18</xdr:row>
      <xdr:rowOff>60960</xdr:rowOff>
    </xdr:to>
    <xdr:sp macro="" textlink="">
      <xdr:nvSpPr>
        <xdr:cNvPr id="36" name="AutoShape 9">
          <a:extLst>
            <a:ext uri="{FF2B5EF4-FFF2-40B4-BE49-F238E27FC236}">
              <a16:creationId xmlns:a16="http://schemas.microsoft.com/office/drawing/2014/main" id="{A97F1C34-BFE3-498F-9D9B-A2E09E3BBA93}"/>
            </a:ext>
          </a:extLst>
        </xdr:cNvPr>
        <xdr:cNvSpPr>
          <a:spLocks/>
        </xdr:cNvSpPr>
      </xdr:nvSpPr>
      <xdr:spPr bwMode="auto">
        <a:xfrm>
          <a:off x="4004441" y="2581275"/>
          <a:ext cx="83207" cy="451485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219075</xdr:colOff>
      <xdr:row>14</xdr:row>
      <xdr:rowOff>228600</xdr:rowOff>
    </xdr:from>
    <xdr:to>
      <xdr:col>22</xdr:col>
      <xdr:colOff>28575</xdr:colOff>
      <xdr:row>18</xdr:row>
      <xdr:rowOff>28575</xdr:rowOff>
    </xdr:to>
    <xdr:sp macro="" textlink="">
      <xdr:nvSpPr>
        <xdr:cNvPr id="37" name="AutoShape 10">
          <a:extLst>
            <a:ext uri="{FF2B5EF4-FFF2-40B4-BE49-F238E27FC236}">
              <a16:creationId xmlns:a16="http://schemas.microsoft.com/office/drawing/2014/main" id="{0B711BF0-7234-418A-8600-A575246E54B9}"/>
            </a:ext>
          </a:extLst>
        </xdr:cNvPr>
        <xdr:cNvSpPr>
          <a:spLocks/>
        </xdr:cNvSpPr>
      </xdr:nvSpPr>
      <xdr:spPr bwMode="auto">
        <a:xfrm>
          <a:off x="6322695" y="31013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219075</xdr:colOff>
      <xdr:row>14</xdr:row>
      <xdr:rowOff>228600</xdr:rowOff>
    </xdr:from>
    <xdr:to>
      <xdr:col>22</xdr:col>
      <xdr:colOff>28575</xdr:colOff>
      <xdr:row>18</xdr:row>
      <xdr:rowOff>28575</xdr:rowOff>
    </xdr:to>
    <xdr:sp macro="" textlink="">
      <xdr:nvSpPr>
        <xdr:cNvPr id="38" name="AutoShape 30">
          <a:extLst>
            <a:ext uri="{FF2B5EF4-FFF2-40B4-BE49-F238E27FC236}">
              <a16:creationId xmlns:a16="http://schemas.microsoft.com/office/drawing/2014/main" id="{548CC1E1-AC86-471B-85C2-4CE979B63738}"/>
            </a:ext>
          </a:extLst>
        </xdr:cNvPr>
        <xdr:cNvSpPr>
          <a:spLocks/>
        </xdr:cNvSpPr>
      </xdr:nvSpPr>
      <xdr:spPr bwMode="auto">
        <a:xfrm>
          <a:off x="6322695" y="31013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266700</xdr:colOff>
      <xdr:row>14</xdr:row>
      <xdr:rowOff>228600</xdr:rowOff>
    </xdr:from>
    <xdr:to>
      <xdr:col>24</xdr:col>
      <xdr:colOff>76200</xdr:colOff>
      <xdr:row>18</xdr:row>
      <xdr:rowOff>38100</xdr:rowOff>
    </xdr:to>
    <xdr:sp macro="" textlink="">
      <xdr:nvSpPr>
        <xdr:cNvPr id="39" name="AutoShape 9">
          <a:extLst>
            <a:ext uri="{FF2B5EF4-FFF2-40B4-BE49-F238E27FC236}">
              <a16:creationId xmlns:a16="http://schemas.microsoft.com/office/drawing/2014/main" id="{5AA99502-B297-4963-991B-C436EFB392DB}"/>
            </a:ext>
          </a:extLst>
        </xdr:cNvPr>
        <xdr:cNvSpPr>
          <a:spLocks/>
        </xdr:cNvSpPr>
      </xdr:nvSpPr>
      <xdr:spPr bwMode="auto">
        <a:xfrm>
          <a:off x="6858000" y="31013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219075</xdr:colOff>
      <xdr:row>14</xdr:row>
      <xdr:rowOff>228600</xdr:rowOff>
    </xdr:from>
    <xdr:to>
      <xdr:col>27</xdr:col>
      <xdr:colOff>28575</xdr:colOff>
      <xdr:row>18</xdr:row>
      <xdr:rowOff>28575</xdr:rowOff>
    </xdr:to>
    <xdr:sp macro="" textlink="">
      <xdr:nvSpPr>
        <xdr:cNvPr id="40" name="AutoShape 10">
          <a:extLst>
            <a:ext uri="{FF2B5EF4-FFF2-40B4-BE49-F238E27FC236}">
              <a16:creationId xmlns:a16="http://schemas.microsoft.com/office/drawing/2014/main" id="{6E2E4FB2-7FC7-475C-8105-69DA0CAC652F}"/>
            </a:ext>
          </a:extLst>
        </xdr:cNvPr>
        <xdr:cNvSpPr>
          <a:spLocks/>
        </xdr:cNvSpPr>
      </xdr:nvSpPr>
      <xdr:spPr bwMode="auto">
        <a:xfrm>
          <a:off x="7579995" y="31013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266700</xdr:colOff>
      <xdr:row>14</xdr:row>
      <xdr:rowOff>228600</xdr:rowOff>
    </xdr:from>
    <xdr:to>
      <xdr:col>24</xdr:col>
      <xdr:colOff>76200</xdr:colOff>
      <xdr:row>18</xdr:row>
      <xdr:rowOff>38100</xdr:rowOff>
    </xdr:to>
    <xdr:sp macro="" textlink="">
      <xdr:nvSpPr>
        <xdr:cNvPr id="41" name="AutoShape 29">
          <a:extLst>
            <a:ext uri="{FF2B5EF4-FFF2-40B4-BE49-F238E27FC236}">
              <a16:creationId xmlns:a16="http://schemas.microsoft.com/office/drawing/2014/main" id="{8A5A9573-0691-4189-B142-60D4D573C56C}"/>
            </a:ext>
          </a:extLst>
        </xdr:cNvPr>
        <xdr:cNvSpPr>
          <a:spLocks/>
        </xdr:cNvSpPr>
      </xdr:nvSpPr>
      <xdr:spPr bwMode="auto">
        <a:xfrm>
          <a:off x="6858000" y="31013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219075</xdr:colOff>
      <xdr:row>14</xdr:row>
      <xdr:rowOff>228600</xdr:rowOff>
    </xdr:from>
    <xdr:to>
      <xdr:col>27</xdr:col>
      <xdr:colOff>28575</xdr:colOff>
      <xdr:row>18</xdr:row>
      <xdr:rowOff>28575</xdr:rowOff>
    </xdr:to>
    <xdr:sp macro="" textlink="">
      <xdr:nvSpPr>
        <xdr:cNvPr id="42" name="AutoShape 30">
          <a:extLst>
            <a:ext uri="{FF2B5EF4-FFF2-40B4-BE49-F238E27FC236}">
              <a16:creationId xmlns:a16="http://schemas.microsoft.com/office/drawing/2014/main" id="{0E058C93-40DA-4BB6-822F-A97D27EFA50E}"/>
            </a:ext>
          </a:extLst>
        </xdr:cNvPr>
        <xdr:cNvSpPr>
          <a:spLocks/>
        </xdr:cNvSpPr>
      </xdr:nvSpPr>
      <xdr:spPr bwMode="auto">
        <a:xfrm>
          <a:off x="7579995" y="31013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266700</xdr:colOff>
      <xdr:row>14</xdr:row>
      <xdr:rowOff>219075</xdr:rowOff>
    </xdr:from>
    <xdr:to>
      <xdr:col>4</xdr:col>
      <xdr:colOff>76200</xdr:colOff>
      <xdr:row>18</xdr:row>
      <xdr:rowOff>28575</xdr:rowOff>
    </xdr:to>
    <xdr:sp macro="" textlink="">
      <xdr:nvSpPr>
        <xdr:cNvPr id="43" name="AutoShape 8">
          <a:extLst>
            <a:ext uri="{FF2B5EF4-FFF2-40B4-BE49-F238E27FC236}">
              <a16:creationId xmlns:a16="http://schemas.microsoft.com/office/drawing/2014/main" id="{4863EFA8-FB75-4BE2-8AF0-FDBCF02C7F62}"/>
            </a:ext>
          </a:extLst>
        </xdr:cNvPr>
        <xdr:cNvSpPr>
          <a:spLocks/>
        </xdr:cNvSpPr>
      </xdr:nvSpPr>
      <xdr:spPr bwMode="auto">
        <a:xfrm>
          <a:off x="1828800" y="3099435"/>
          <a:ext cx="76200" cy="55626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209550</xdr:colOff>
      <xdr:row>14</xdr:row>
      <xdr:rowOff>228600</xdr:rowOff>
    </xdr:from>
    <xdr:to>
      <xdr:col>7</xdr:col>
      <xdr:colOff>19050</xdr:colOff>
      <xdr:row>18</xdr:row>
      <xdr:rowOff>28575</xdr:rowOff>
    </xdr:to>
    <xdr:sp macro="" textlink="">
      <xdr:nvSpPr>
        <xdr:cNvPr id="44" name="AutoShape 30">
          <a:extLst>
            <a:ext uri="{FF2B5EF4-FFF2-40B4-BE49-F238E27FC236}">
              <a16:creationId xmlns:a16="http://schemas.microsoft.com/office/drawing/2014/main" id="{D92DC341-9F4F-4A67-971E-D06FCB3F59A9}"/>
            </a:ext>
          </a:extLst>
        </xdr:cNvPr>
        <xdr:cNvSpPr>
          <a:spLocks/>
        </xdr:cNvSpPr>
      </xdr:nvSpPr>
      <xdr:spPr bwMode="auto">
        <a:xfrm>
          <a:off x="2541270" y="31013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233855</xdr:colOff>
      <xdr:row>14</xdr:row>
      <xdr:rowOff>137182</xdr:rowOff>
    </xdr:from>
    <xdr:to>
      <xdr:col>9</xdr:col>
      <xdr:colOff>43355</xdr:colOff>
      <xdr:row>17</xdr:row>
      <xdr:rowOff>170902</xdr:rowOff>
    </xdr:to>
    <xdr:sp macro="" textlink="">
      <xdr:nvSpPr>
        <xdr:cNvPr id="45" name="AutoShape 8">
          <a:extLst>
            <a:ext uri="{FF2B5EF4-FFF2-40B4-BE49-F238E27FC236}">
              <a16:creationId xmlns:a16="http://schemas.microsoft.com/office/drawing/2014/main" id="{C4F02086-04BD-4BC4-82FD-32B13A5ED16A}"/>
            </a:ext>
          </a:extLst>
        </xdr:cNvPr>
        <xdr:cNvSpPr>
          <a:spLocks/>
        </xdr:cNvSpPr>
      </xdr:nvSpPr>
      <xdr:spPr bwMode="auto">
        <a:xfrm>
          <a:off x="3068495" y="3063262"/>
          <a:ext cx="60960" cy="55950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209550</xdr:colOff>
      <xdr:row>14</xdr:row>
      <xdr:rowOff>228600</xdr:rowOff>
    </xdr:from>
    <xdr:to>
      <xdr:col>12</xdr:col>
      <xdr:colOff>19050</xdr:colOff>
      <xdr:row>18</xdr:row>
      <xdr:rowOff>28575</xdr:rowOff>
    </xdr:to>
    <xdr:sp macro="" textlink="">
      <xdr:nvSpPr>
        <xdr:cNvPr id="46" name="AutoShape 30">
          <a:extLst>
            <a:ext uri="{FF2B5EF4-FFF2-40B4-BE49-F238E27FC236}">
              <a16:creationId xmlns:a16="http://schemas.microsoft.com/office/drawing/2014/main" id="{641C76F1-194F-49BB-8A70-0A29D7CB1C48}"/>
            </a:ext>
          </a:extLst>
        </xdr:cNvPr>
        <xdr:cNvSpPr>
          <a:spLocks/>
        </xdr:cNvSpPr>
      </xdr:nvSpPr>
      <xdr:spPr bwMode="auto">
        <a:xfrm>
          <a:off x="3798570" y="31013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266700</xdr:colOff>
      <xdr:row>19</xdr:row>
      <xdr:rowOff>219075</xdr:rowOff>
    </xdr:from>
    <xdr:to>
      <xdr:col>4</xdr:col>
      <xdr:colOff>76200</xdr:colOff>
      <xdr:row>23</xdr:row>
      <xdr:rowOff>28575</xdr:rowOff>
    </xdr:to>
    <xdr:sp macro="" textlink="">
      <xdr:nvSpPr>
        <xdr:cNvPr id="47" name="AutoShape 8">
          <a:extLst>
            <a:ext uri="{FF2B5EF4-FFF2-40B4-BE49-F238E27FC236}">
              <a16:creationId xmlns:a16="http://schemas.microsoft.com/office/drawing/2014/main" id="{8E82C63D-EA0E-4F33-818F-1D9A7413579C}"/>
            </a:ext>
          </a:extLst>
        </xdr:cNvPr>
        <xdr:cNvSpPr>
          <a:spLocks/>
        </xdr:cNvSpPr>
      </xdr:nvSpPr>
      <xdr:spPr bwMode="auto">
        <a:xfrm>
          <a:off x="1828800" y="3975735"/>
          <a:ext cx="76200" cy="55626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209550</xdr:colOff>
      <xdr:row>19</xdr:row>
      <xdr:rowOff>228600</xdr:rowOff>
    </xdr:from>
    <xdr:to>
      <xdr:col>7</xdr:col>
      <xdr:colOff>19050</xdr:colOff>
      <xdr:row>23</xdr:row>
      <xdr:rowOff>28575</xdr:rowOff>
    </xdr:to>
    <xdr:sp macro="" textlink="">
      <xdr:nvSpPr>
        <xdr:cNvPr id="48" name="AutoShape 30">
          <a:extLst>
            <a:ext uri="{FF2B5EF4-FFF2-40B4-BE49-F238E27FC236}">
              <a16:creationId xmlns:a16="http://schemas.microsoft.com/office/drawing/2014/main" id="{6EA0F0B2-45E1-4318-881D-4BB881E5C2C0}"/>
            </a:ext>
          </a:extLst>
        </xdr:cNvPr>
        <xdr:cNvSpPr>
          <a:spLocks/>
        </xdr:cNvSpPr>
      </xdr:nvSpPr>
      <xdr:spPr bwMode="auto">
        <a:xfrm>
          <a:off x="2541270" y="39776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19</xdr:row>
      <xdr:rowOff>219075</xdr:rowOff>
    </xdr:from>
    <xdr:to>
      <xdr:col>9</xdr:col>
      <xdr:colOff>76200</xdr:colOff>
      <xdr:row>23</xdr:row>
      <xdr:rowOff>28575</xdr:rowOff>
    </xdr:to>
    <xdr:sp macro="" textlink="">
      <xdr:nvSpPr>
        <xdr:cNvPr id="49" name="AutoShape 8">
          <a:extLst>
            <a:ext uri="{FF2B5EF4-FFF2-40B4-BE49-F238E27FC236}">
              <a16:creationId xmlns:a16="http://schemas.microsoft.com/office/drawing/2014/main" id="{8E040A08-EA83-43C3-92F8-D6E396F3275E}"/>
            </a:ext>
          </a:extLst>
        </xdr:cNvPr>
        <xdr:cNvSpPr>
          <a:spLocks/>
        </xdr:cNvSpPr>
      </xdr:nvSpPr>
      <xdr:spPr bwMode="auto">
        <a:xfrm>
          <a:off x="3086100" y="3975735"/>
          <a:ext cx="76200" cy="55626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209550</xdr:colOff>
      <xdr:row>20</xdr:row>
      <xdr:rowOff>3175</xdr:rowOff>
    </xdr:from>
    <xdr:to>
      <xdr:col>12</xdr:col>
      <xdr:colOff>19050</xdr:colOff>
      <xdr:row>23</xdr:row>
      <xdr:rowOff>28575</xdr:rowOff>
    </xdr:to>
    <xdr:sp macro="" textlink="">
      <xdr:nvSpPr>
        <xdr:cNvPr id="50" name="AutoShape 30">
          <a:extLst>
            <a:ext uri="{FF2B5EF4-FFF2-40B4-BE49-F238E27FC236}">
              <a16:creationId xmlns:a16="http://schemas.microsoft.com/office/drawing/2014/main" id="{326E9915-92AE-4834-BFEA-EF27DD0E7787}"/>
            </a:ext>
          </a:extLst>
        </xdr:cNvPr>
        <xdr:cNvSpPr>
          <a:spLocks/>
        </xdr:cNvSpPr>
      </xdr:nvSpPr>
      <xdr:spPr bwMode="auto">
        <a:xfrm>
          <a:off x="3798570" y="3980815"/>
          <a:ext cx="60960" cy="551180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266700</xdr:colOff>
      <xdr:row>24</xdr:row>
      <xdr:rowOff>219075</xdr:rowOff>
    </xdr:from>
    <xdr:to>
      <xdr:col>4</xdr:col>
      <xdr:colOff>76200</xdr:colOff>
      <xdr:row>28</xdr:row>
      <xdr:rowOff>28575</xdr:rowOff>
    </xdr:to>
    <xdr:sp macro="" textlink="">
      <xdr:nvSpPr>
        <xdr:cNvPr id="51" name="AutoShape 8">
          <a:extLst>
            <a:ext uri="{FF2B5EF4-FFF2-40B4-BE49-F238E27FC236}">
              <a16:creationId xmlns:a16="http://schemas.microsoft.com/office/drawing/2014/main" id="{25198394-4879-4F79-B650-9B174163F6B8}"/>
            </a:ext>
          </a:extLst>
        </xdr:cNvPr>
        <xdr:cNvSpPr>
          <a:spLocks/>
        </xdr:cNvSpPr>
      </xdr:nvSpPr>
      <xdr:spPr bwMode="auto">
        <a:xfrm>
          <a:off x="1828800" y="4852035"/>
          <a:ext cx="76200" cy="55626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209550</xdr:colOff>
      <xdr:row>24</xdr:row>
      <xdr:rowOff>228600</xdr:rowOff>
    </xdr:from>
    <xdr:to>
      <xdr:col>7</xdr:col>
      <xdr:colOff>19050</xdr:colOff>
      <xdr:row>28</xdr:row>
      <xdr:rowOff>28575</xdr:rowOff>
    </xdr:to>
    <xdr:sp macro="" textlink="">
      <xdr:nvSpPr>
        <xdr:cNvPr id="52" name="AutoShape 30">
          <a:extLst>
            <a:ext uri="{FF2B5EF4-FFF2-40B4-BE49-F238E27FC236}">
              <a16:creationId xmlns:a16="http://schemas.microsoft.com/office/drawing/2014/main" id="{9605B915-0CA9-4B58-BEBB-9EB9F006BA9B}"/>
            </a:ext>
          </a:extLst>
        </xdr:cNvPr>
        <xdr:cNvSpPr>
          <a:spLocks/>
        </xdr:cNvSpPr>
      </xdr:nvSpPr>
      <xdr:spPr bwMode="auto">
        <a:xfrm>
          <a:off x="2541270" y="48539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24</xdr:row>
      <xdr:rowOff>219075</xdr:rowOff>
    </xdr:from>
    <xdr:to>
      <xdr:col>9</xdr:col>
      <xdr:colOff>76200</xdr:colOff>
      <xdr:row>28</xdr:row>
      <xdr:rowOff>28575</xdr:rowOff>
    </xdr:to>
    <xdr:sp macro="" textlink="">
      <xdr:nvSpPr>
        <xdr:cNvPr id="53" name="AutoShape 8">
          <a:extLst>
            <a:ext uri="{FF2B5EF4-FFF2-40B4-BE49-F238E27FC236}">
              <a16:creationId xmlns:a16="http://schemas.microsoft.com/office/drawing/2014/main" id="{AD8CA4D1-5F39-4A79-B489-81D46BB503B1}"/>
            </a:ext>
          </a:extLst>
        </xdr:cNvPr>
        <xdr:cNvSpPr>
          <a:spLocks/>
        </xdr:cNvSpPr>
      </xdr:nvSpPr>
      <xdr:spPr bwMode="auto">
        <a:xfrm>
          <a:off x="3086100" y="4852035"/>
          <a:ext cx="76200" cy="55626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209550</xdr:colOff>
      <xdr:row>24</xdr:row>
      <xdr:rowOff>228600</xdr:rowOff>
    </xdr:from>
    <xdr:to>
      <xdr:col>12</xdr:col>
      <xdr:colOff>19050</xdr:colOff>
      <xdr:row>28</xdr:row>
      <xdr:rowOff>28575</xdr:rowOff>
    </xdr:to>
    <xdr:sp macro="" textlink="">
      <xdr:nvSpPr>
        <xdr:cNvPr id="54" name="AutoShape 30">
          <a:extLst>
            <a:ext uri="{FF2B5EF4-FFF2-40B4-BE49-F238E27FC236}">
              <a16:creationId xmlns:a16="http://schemas.microsoft.com/office/drawing/2014/main" id="{DFB1B35C-A419-4249-99FC-AF8A441DDDA5}"/>
            </a:ext>
          </a:extLst>
        </xdr:cNvPr>
        <xdr:cNvSpPr>
          <a:spLocks/>
        </xdr:cNvSpPr>
      </xdr:nvSpPr>
      <xdr:spPr bwMode="auto">
        <a:xfrm>
          <a:off x="3798570" y="48539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19</xdr:col>
      <xdr:colOff>5287</xdr:colOff>
      <xdr:row>19</xdr:row>
      <xdr:rowOff>135644</xdr:rowOff>
    </xdr:from>
    <xdr:ext cx="627174" cy="537998"/>
    <xdr:pic>
      <xdr:nvPicPr>
        <xdr:cNvPr id="55" name="Picture 2">
          <a:extLst>
            <a:ext uri="{FF2B5EF4-FFF2-40B4-BE49-F238E27FC236}">
              <a16:creationId xmlns:a16="http://schemas.microsoft.com/office/drawing/2014/main" id="{B2C04F8B-4A3E-4052-AC7B-6F2838AA2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21027" y="3244604"/>
          <a:ext cx="627174" cy="537998"/>
        </a:xfrm>
        <a:prstGeom prst="rect">
          <a:avLst/>
        </a:prstGeom>
        <a:noFill/>
      </xdr:spPr>
    </xdr:pic>
    <xdr:clientData/>
  </xdr:oneCellAnchor>
  <xdr:twoCellAnchor>
    <xdr:from>
      <xdr:col>13</xdr:col>
      <xdr:colOff>266700</xdr:colOff>
      <xdr:row>19</xdr:row>
      <xdr:rowOff>219075</xdr:rowOff>
    </xdr:from>
    <xdr:to>
      <xdr:col>14</xdr:col>
      <xdr:colOff>76200</xdr:colOff>
      <xdr:row>23</xdr:row>
      <xdr:rowOff>28575</xdr:rowOff>
    </xdr:to>
    <xdr:sp macro="" textlink="">
      <xdr:nvSpPr>
        <xdr:cNvPr id="56" name="AutoShape 8">
          <a:extLst>
            <a:ext uri="{FF2B5EF4-FFF2-40B4-BE49-F238E27FC236}">
              <a16:creationId xmlns:a16="http://schemas.microsoft.com/office/drawing/2014/main" id="{61ADEE4C-9BED-4523-92A0-CACA11D4B60B}"/>
            </a:ext>
          </a:extLst>
        </xdr:cNvPr>
        <xdr:cNvSpPr>
          <a:spLocks/>
        </xdr:cNvSpPr>
      </xdr:nvSpPr>
      <xdr:spPr bwMode="auto">
        <a:xfrm>
          <a:off x="4343400" y="3975735"/>
          <a:ext cx="76200" cy="55626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209550</xdr:colOff>
      <xdr:row>19</xdr:row>
      <xdr:rowOff>228600</xdr:rowOff>
    </xdr:from>
    <xdr:to>
      <xdr:col>17</xdr:col>
      <xdr:colOff>19050</xdr:colOff>
      <xdr:row>23</xdr:row>
      <xdr:rowOff>28575</xdr:rowOff>
    </xdr:to>
    <xdr:sp macro="" textlink="">
      <xdr:nvSpPr>
        <xdr:cNvPr id="57" name="AutoShape 30">
          <a:extLst>
            <a:ext uri="{FF2B5EF4-FFF2-40B4-BE49-F238E27FC236}">
              <a16:creationId xmlns:a16="http://schemas.microsoft.com/office/drawing/2014/main" id="{E150E015-0D76-4D31-BA60-846C16926C5E}"/>
            </a:ext>
          </a:extLst>
        </xdr:cNvPr>
        <xdr:cNvSpPr>
          <a:spLocks/>
        </xdr:cNvSpPr>
      </xdr:nvSpPr>
      <xdr:spPr bwMode="auto">
        <a:xfrm>
          <a:off x="5055870" y="39776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266700</xdr:colOff>
      <xdr:row>24</xdr:row>
      <xdr:rowOff>219075</xdr:rowOff>
    </xdr:from>
    <xdr:to>
      <xdr:col>14</xdr:col>
      <xdr:colOff>76200</xdr:colOff>
      <xdr:row>28</xdr:row>
      <xdr:rowOff>28575</xdr:rowOff>
    </xdr:to>
    <xdr:sp macro="" textlink="">
      <xdr:nvSpPr>
        <xdr:cNvPr id="58" name="AutoShape 8">
          <a:extLst>
            <a:ext uri="{FF2B5EF4-FFF2-40B4-BE49-F238E27FC236}">
              <a16:creationId xmlns:a16="http://schemas.microsoft.com/office/drawing/2014/main" id="{4D7DA50B-21D5-4B6B-AC8F-A74A1311F00A}"/>
            </a:ext>
          </a:extLst>
        </xdr:cNvPr>
        <xdr:cNvSpPr>
          <a:spLocks/>
        </xdr:cNvSpPr>
      </xdr:nvSpPr>
      <xdr:spPr bwMode="auto">
        <a:xfrm>
          <a:off x="4343400" y="4852035"/>
          <a:ext cx="76200" cy="55626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211848</xdr:colOff>
      <xdr:row>25</xdr:row>
      <xdr:rowOff>26193</xdr:rowOff>
    </xdr:from>
    <xdr:to>
      <xdr:col>17</xdr:col>
      <xdr:colOff>31584</xdr:colOff>
      <xdr:row>28</xdr:row>
      <xdr:rowOff>52387</xdr:rowOff>
    </xdr:to>
    <xdr:sp macro="" textlink="">
      <xdr:nvSpPr>
        <xdr:cNvPr id="59" name="AutoShape 30">
          <a:extLst>
            <a:ext uri="{FF2B5EF4-FFF2-40B4-BE49-F238E27FC236}">
              <a16:creationId xmlns:a16="http://schemas.microsoft.com/office/drawing/2014/main" id="{510BFE5A-DC67-45D0-A560-E77880C903EB}"/>
            </a:ext>
          </a:extLst>
        </xdr:cNvPr>
        <xdr:cNvSpPr>
          <a:spLocks/>
        </xdr:cNvSpPr>
      </xdr:nvSpPr>
      <xdr:spPr bwMode="auto">
        <a:xfrm>
          <a:off x="5058168" y="4880133"/>
          <a:ext cx="71196" cy="551974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266700</xdr:colOff>
      <xdr:row>24</xdr:row>
      <xdr:rowOff>219075</xdr:rowOff>
    </xdr:from>
    <xdr:to>
      <xdr:col>19</xdr:col>
      <xdr:colOff>76200</xdr:colOff>
      <xdr:row>28</xdr:row>
      <xdr:rowOff>28575</xdr:rowOff>
    </xdr:to>
    <xdr:sp macro="" textlink="">
      <xdr:nvSpPr>
        <xdr:cNvPr id="60" name="AutoShape 8">
          <a:extLst>
            <a:ext uri="{FF2B5EF4-FFF2-40B4-BE49-F238E27FC236}">
              <a16:creationId xmlns:a16="http://schemas.microsoft.com/office/drawing/2014/main" id="{1E5E3B65-9D64-4C94-8291-3E2EB729D311}"/>
            </a:ext>
          </a:extLst>
        </xdr:cNvPr>
        <xdr:cNvSpPr>
          <a:spLocks/>
        </xdr:cNvSpPr>
      </xdr:nvSpPr>
      <xdr:spPr bwMode="auto">
        <a:xfrm>
          <a:off x="5600700" y="4852035"/>
          <a:ext cx="76200" cy="55626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209550</xdr:colOff>
      <xdr:row>24</xdr:row>
      <xdr:rowOff>228600</xdr:rowOff>
    </xdr:from>
    <xdr:to>
      <xdr:col>22</xdr:col>
      <xdr:colOff>19050</xdr:colOff>
      <xdr:row>28</xdr:row>
      <xdr:rowOff>28575</xdr:rowOff>
    </xdr:to>
    <xdr:sp macro="" textlink="">
      <xdr:nvSpPr>
        <xdr:cNvPr id="61" name="AutoShape 30">
          <a:extLst>
            <a:ext uri="{FF2B5EF4-FFF2-40B4-BE49-F238E27FC236}">
              <a16:creationId xmlns:a16="http://schemas.microsoft.com/office/drawing/2014/main" id="{ACF542D6-086B-462D-AC4B-EEA3FD54ABD1}"/>
            </a:ext>
          </a:extLst>
        </xdr:cNvPr>
        <xdr:cNvSpPr>
          <a:spLocks/>
        </xdr:cNvSpPr>
      </xdr:nvSpPr>
      <xdr:spPr bwMode="auto">
        <a:xfrm>
          <a:off x="6313170" y="48539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266700</xdr:colOff>
      <xdr:row>19</xdr:row>
      <xdr:rowOff>228600</xdr:rowOff>
    </xdr:from>
    <xdr:to>
      <xdr:col>24</xdr:col>
      <xdr:colOff>76200</xdr:colOff>
      <xdr:row>23</xdr:row>
      <xdr:rowOff>38100</xdr:rowOff>
    </xdr:to>
    <xdr:sp macro="" textlink="">
      <xdr:nvSpPr>
        <xdr:cNvPr id="62" name="AutoShape 9">
          <a:extLst>
            <a:ext uri="{FF2B5EF4-FFF2-40B4-BE49-F238E27FC236}">
              <a16:creationId xmlns:a16="http://schemas.microsoft.com/office/drawing/2014/main" id="{5D8DFE65-4531-4962-BF4D-41F1587A0462}"/>
            </a:ext>
          </a:extLst>
        </xdr:cNvPr>
        <xdr:cNvSpPr>
          <a:spLocks/>
        </xdr:cNvSpPr>
      </xdr:nvSpPr>
      <xdr:spPr bwMode="auto">
        <a:xfrm>
          <a:off x="6858000" y="39776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219075</xdr:colOff>
      <xdr:row>19</xdr:row>
      <xdr:rowOff>228600</xdr:rowOff>
    </xdr:from>
    <xdr:to>
      <xdr:col>27</xdr:col>
      <xdr:colOff>28575</xdr:colOff>
      <xdr:row>23</xdr:row>
      <xdr:rowOff>28575</xdr:rowOff>
    </xdr:to>
    <xdr:sp macro="" textlink="">
      <xdr:nvSpPr>
        <xdr:cNvPr id="63" name="AutoShape 10">
          <a:extLst>
            <a:ext uri="{FF2B5EF4-FFF2-40B4-BE49-F238E27FC236}">
              <a16:creationId xmlns:a16="http://schemas.microsoft.com/office/drawing/2014/main" id="{B61CF91E-85E0-4AE7-B6D9-C3465B7BF0E3}"/>
            </a:ext>
          </a:extLst>
        </xdr:cNvPr>
        <xdr:cNvSpPr>
          <a:spLocks/>
        </xdr:cNvSpPr>
      </xdr:nvSpPr>
      <xdr:spPr bwMode="auto">
        <a:xfrm>
          <a:off x="7579995" y="39776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266700</xdr:colOff>
      <xdr:row>19</xdr:row>
      <xdr:rowOff>228600</xdr:rowOff>
    </xdr:from>
    <xdr:to>
      <xdr:col>24</xdr:col>
      <xdr:colOff>76200</xdr:colOff>
      <xdr:row>23</xdr:row>
      <xdr:rowOff>38100</xdr:rowOff>
    </xdr:to>
    <xdr:sp macro="" textlink="">
      <xdr:nvSpPr>
        <xdr:cNvPr id="64" name="AutoShape 29">
          <a:extLst>
            <a:ext uri="{FF2B5EF4-FFF2-40B4-BE49-F238E27FC236}">
              <a16:creationId xmlns:a16="http://schemas.microsoft.com/office/drawing/2014/main" id="{7A029399-E55D-4908-B33D-4B029C35337C}"/>
            </a:ext>
          </a:extLst>
        </xdr:cNvPr>
        <xdr:cNvSpPr>
          <a:spLocks/>
        </xdr:cNvSpPr>
      </xdr:nvSpPr>
      <xdr:spPr bwMode="auto">
        <a:xfrm>
          <a:off x="6858000" y="39776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219075</xdr:colOff>
      <xdr:row>19</xdr:row>
      <xdr:rowOff>228600</xdr:rowOff>
    </xdr:from>
    <xdr:to>
      <xdr:col>27</xdr:col>
      <xdr:colOff>28575</xdr:colOff>
      <xdr:row>23</xdr:row>
      <xdr:rowOff>28575</xdr:rowOff>
    </xdr:to>
    <xdr:sp macro="" textlink="">
      <xdr:nvSpPr>
        <xdr:cNvPr id="65" name="AutoShape 30">
          <a:extLst>
            <a:ext uri="{FF2B5EF4-FFF2-40B4-BE49-F238E27FC236}">
              <a16:creationId xmlns:a16="http://schemas.microsoft.com/office/drawing/2014/main" id="{DA337576-F31B-4B27-815B-D82C2CB7151D}"/>
            </a:ext>
          </a:extLst>
        </xdr:cNvPr>
        <xdr:cNvSpPr>
          <a:spLocks/>
        </xdr:cNvSpPr>
      </xdr:nvSpPr>
      <xdr:spPr bwMode="auto">
        <a:xfrm>
          <a:off x="7579995" y="39776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266700</xdr:colOff>
      <xdr:row>4</xdr:row>
      <xdr:rowOff>228600</xdr:rowOff>
    </xdr:from>
    <xdr:to>
      <xdr:col>29</xdr:col>
      <xdr:colOff>76200</xdr:colOff>
      <xdr:row>8</xdr:row>
      <xdr:rowOff>38100</xdr:rowOff>
    </xdr:to>
    <xdr:sp macro="" textlink="">
      <xdr:nvSpPr>
        <xdr:cNvPr id="66" name="AutoShape 9">
          <a:extLst>
            <a:ext uri="{FF2B5EF4-FFF2-40B4-BE49-F238E27FC236}">
              <a16:creationId xmlns:a16="http://schemas.microsoft.com/office/drawing/2014/main" id="{6772BEA1-ED7A-4BB5-B68D-3784CD2A2EF9}"/>
            </a:ext>
          </a:extLst>
        </xdr:cNvPr>
        <xdr:cNvSpPr>
          <a:spLocks/>
        </xdr:cNvSpPr>
      </xdr:nvSpPr>
      <xdr:spPr bwMode="auto">
        <a:xfrm>
          <a:off x="8115300" y="13487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219075</xdr:colOff>
      <xdr:row>4</xdr:row>
      <xdr:rowOff>228600</xdr:rowOff>
    </xdr:from>
    <xdr:to>
      <xdr:col>32</xdr:col>
      <xdr:colOff>28575</xdr:colOff>
      <xdr:row>8</xdr:row>
      <xdr:rowOff>28575</xdr:rowOff>
    </xdr:to>
    <xdr:sp macro="" textlink="">
      <xdr:nvSpPr>
        <xdr:cNvPr id="67" name="AutoShape 10">
          <a:extLst>
            <a:ext uri="{FF2B5EF4-FFF2-40B4-BE49-F238E27FC236}">
              <a16:creationId xmlns:a16="http://schemas.microsoft.com/office/drawing/2014/main" id="{BEA8EAED-D6C6-42B3-B999-DD395E83C3CA}"/>
            </a:ext>
          </a:extLst>
        </xdr:cNvPr>
        <xdr:cNvSpPr>
          <a:spLocks/>
        </xdr:cNvSpPr>
      </xdr:nvSpPr>
      <xdr:spPr bwMode="auto">
        <a:xfrm>
          <a:off x="8837295" y="13487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266700</xdr:colOff>
      <xdr:row>4</xdr:row>
      <xdr:rowOff>228600</xdr:rowOff>
    </xdr:from>
    <xdr:to>
      <xdr:col>29</xdr:col>
      <xdr:colOff>76200</xdr:colOff>
      <xdr:row>8</xdr:row>
      <xdr:rowOff>38100</xdr:rowOff>
    </xdr:to>
    <xdr:sp macro="" textlink="">
      <xdr:nvSpPr>
        <xdr:cNvPr id="68" name="AutoShape 29">
          <a:extLst>
            <a:ext uri="{FF2B5EF4-FFF2-40B4-BE49-F238E27FC236}">
              <a16:creationId xmlns:a16="http://schemas.microsoft.com/office/drawing/2014/main" id="{1BAEC663-0CC0-48E4-99B2-5780932E7248}"/>
            </a:ext>
          </a:extLst>
        </xdr:cNvPr>
        <xdr:cNvSpPr>
          <a:spLocks/>
        </xdr:cNvSpPr>
      </xdr:nvSpPr>
      <xdr:spPr bwMode="auto">
        <a:xfrm>
          <a:off x="8115300" y="13487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219075</xdr:colOff>
      <xdr:row>4</xdr:row>
      <xdr:rowOff>228600</xdr:rowOff>
    </xdr:from>
    <xdr:to>
      <xdr:col>32</xdr:col>
      <xdr:colOff>28575</xdr:colOff>
      <xdr:row>8</xdr:row>
      <xdr:rowOff>28575</xdr:rowOff>
    </xdr:to>
    <xdr:sp macro="" textlink="">
      <xdr:nvSpPr>
        <xdr:cNvPr id="69" name="AutoShape 30">
          <a:extLst>
            <a:ext uri="{FF2B5EF4-FFF2-40B4-BE49-F238E27FC236}">
              <a16:creationId xmlns:a16="http://schemas.microsoft.com/office/drawing/2014/main" id="{236F056B-5472-4232-9666-9C716C153250}"/>
            </a:ext>
          </a:extLst>
        </xdr:cNvPr>
        <xdr:cNvSpPr>
          <a:spLocks/>
        </xdr:cNvSpPr>
      </xdr:nvSpPr>
      <xdr:spPr bwMode="auto">
        <a:xfrm>
          <a:off x="8837295" y="13487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266700</xdr:colOff>
      <xdr:row>9</xdr:row>
      <xdr:rowOff>228600</xdr:rowOff>
    </xdr:from>
    <xdr:to>
      <xdr:col>29</xdr:col>
      <xdr:colOff>76200</xdr:colOff>
      <xdr:row>13</xdr:row>
      <xdr:rowOff>38100</xdr:rowOff>
    </xdr:to>
    <xdr:sp macro="" textlink="">
      <xdr:nvSpPr>
        <xdr:cNvPr id="70" name="AutoShape 9">
          <a:extLst>
            <a:ext uri="{FF2B5EF4-FFF2-40B4-BE49-F238E27FC236}">
              <a16:creationId xmlns:a16="http://schemas.microsoft.com/office/drawing/2014/main" id="{D3BB9C14-2C37-4D6F-9EE7-F47B507E5142}"/>
            </a:ext>
          </a:extLst>
        </xdr:cNvPr>
        <xdr:cNvSpPr>
          <a:spLocks/>
        </xdr:cNvSpPr>
      </xdr:nvSpPr>
      <xdr:spPr bwMode="auto">
        <a:xfrm>
          <a:off x="8115300" y="22250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219075</xdr:colOff>
      <xdr:row>9</xdr:row>
      <xdr:rowOff>228600</xdr:rowOff>
    </xdr:from>
    <xdr:to>
      <xdr:col>32</xdr:col>
      <xdr:colOff>28575</xdr:colOff>
      <xdr:row>13</xdr:row>
      <xdr:rowOff>28575</xdr:rowOff>
    </xdr:to>
    <xdr:sp macro="" textlink="">
      <xdr:nvSpPr>
        <xdr:cNvPr id="71" name="AutoShape 10">
          <a:extLst>
            <a:ext uri="{FF2B5EF4-FFF2-40B4-BE49-F238E27FC236}">
              <a16:creationId xmlns:a16="http://schemas.microsoft.com/office/drawing/2014/main" id="{93F74F45-3898-4212-B23D-6BDFBC0999AE}"/>
            </a:ext>
          </a:extLst>
        </xdr:cNvPr>
        <xdr:cNvSpPr>
          <a:spLocks/>
        </xdr:cNvSpPr>
      </xdr:nvSpPr>
      <xdr:spPr bwMode="auto">
        <a:xfrm>
          <a:off x="8837295" y="22250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266700</xdr:colOff>
      <xdr:row>9</xdr:row>
      <xdr:rowOff>228600</xdr:rowOff>
    </xdr:from>
    <xdr:to>
      <xdr:col>29</xdr:col>
      <xdr:colOff>76200</xdr:colOff>
      <xdr:row>13</xdr:row>
      <xdr:rowOff>38100</xdr:rowOff>
    </xdr:to>
    <xdr:sp macro="" textlink="">
      <xdr:nvSpPr>
        <xdr:cNvPr id="72" name="AutoShape 29">
          <a:extLst>
            <a:ext uri="{FF2B5EF4-FFF2-40B4-BE49-F238E27FC236}">
              <a16:creationId xmlns:a16="http://schemas.microsoft.com/office/drawing/2014/main" id="{BD627E0A-D3D6-4FF6-80B1-F65FDAEEABCB}"/>
            </a:ext>
          </a:extLst>
        </xdr:cNvPr>
        <xdr:cNvSpPr>
          <a:spLocks/>
        </xdr:cNvSpPr>
      </xdr:nvSpPr>
      <xdr:spPr bwMode="auto">
        <a:xfrm>
          <a:off x="8115300" y="22250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219075</xdr:colOff>
      <xdr:row>9</xdr:row>
      <xdr:rowOff>228600</xdr:rowOff>
    </xdr:from>
    <xdr:to>
      <xdr:col>32</xdr:col>
      <xdr:colOff>28575</xdr:colOff>
      <xdr:row>13</xdr:row>
      <xdr:rowOff>28575</xdr:rowOff>
    </xdr:to>
    <xdr:sp macro="" textlink="">
      <xdr:nvSpPr>
        <xdr:cNvPr id="73" name="AutoShape 30">
          <a:extLst>
            <a:ext uri="{FF2B5EF4-FFF2-40B4-BE49-F238E27FC236}">
              <a16:creationId xmlns:a16="http://schemas.microsoft.com/office/drawing/2014/main" id="{B14FF7A3-FFEA-466F-86AA-2B090D9BC00C}"/>
            </a:ext>
          </a:extLst>
        </xdr:cNvPr>
        <xdr:cNvSpPr>
          <a:spLocks/>
        </xdr:cNvSpPr>
      </xdr:nvSpPr>
      <xdr:spPr bwMode="auto">
        <a:xfrm>
          <a:off x="8837295" y="22250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266700</xdr:colOff>
      <xdr:row>14</xdr:row>
      <xdr:rowOff>228600</xdr:rowOff>
    </xdr:from>
    <xdr:to>
      <xdr:col>29</xdr:col>
      <xdr:colOff>76200</xdr:colOff>
      <xdr:row>18</xdr:row>
      <xdr:rowOff>38100</xdr:rowOff>
    </xdr:to>
    <xdr:sp macro="" textlink="">
      <xdr:nvSpPr>
        <xdr:cNvPr id="74" name="AutoShape 9">
          <a:extLst>
            <a:ext uri="{FF2B5EF4-FFF2-40B4-BE49-F238E27FC236}">
              <a16:creationId xmlns:a16="http://schemas.microsoft.com/office/drawing/2014/main" id="{38BBFCD4-7679-4DEF-ADC0-74F6210DAA7D}"/>
            </a:ext>
          </a:extLst>
        </xdr:cNvPr>
        <xdr:cNvSpPr>
          <a:spLocks/>
        </xdr:cNvSpPr>
      </xdr:nvSpPr>
      <xdr:spPr bwMode="auto">
        <a:xfrm>
          <a:off x="8115300" y="31013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219075</xdr:colOff>
      <xdr:row>14</xdr:row>
      <xdr:rowOff>228600</xdr:rowOff>
    </xdr:from>
    <xdr:to>
      <xdr:col>32</xdr:col>
      <xdr:colOff>28575</xdr:colOff>
      <xdr:row>18</xdr:row>
      <xdr:rowOff>28575</xdr:rowOff>
    </xdr:to>
    <xdr:sp macro="" textlink="">
      <xdr:nvSpPr>
        <xdr:cNvPr id="75" name="AutoShape 10">
          <a:extLst>
            <a:ext uri="{FF2B5EF4-FFF2-40B4-BE49-F238E27FC236}">
              <a16:creationId xmlns:a16="http://schemas.microsoft.com/office/drawing/2014/main" id="{D9924362-96F2-4DB1-8923-C30B1107C7F7}"/>
            </a:ext>
          </a:extLst>
        </xdr:cNvPr>
        <xdr:cNvSpPr>
          <a:spLocks/>
        </xdr:cNvSpPr>
      </xdr:nvSpPr>
      <xdr:spPr bwMode="auto">
        <a:xfrm>
          <a:off x="8837295" y="31013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266700</xdr:colOff>
      <xdr:row>14</xdr:row>
      <xdr:rowOff>228600</xdr:rowOff>
    </xdr:from>
    <xdr:to>
      <xdr:col>29</xdr:col>
      <xdr:colOff>76200</xdr:colOff>
      <xdr:row>18</xdr:row>
      <xdr:rowOff>38100</xdr:rowOff>
    </xdr:to>
    <xdr:sp macro="" textlink="">
      <xdr:nvSpPr>
        <xdr:cNvPr id="76" name="AutoShape 29">
          <a:extLst>
            <a:ext uri="{FF2B5EF4-FFF2-40B4-BE49-F238E27FC236}">
              <a16:creationId xmlns:a16="http://schemas.microsoft.com/office/drawing/2014/main" id="{4E7CA9B9-042A-4252-9FB5-453A36D276EF}"/>
            </a:ext>
          </a:extLst>
        </xdr:cNvPr>
        <xdr:cNvSpPr>
          <a:spLocks/>
        </xdr:cNvSpPr>
      </xdr:nvSpPr>
      <xdr:spPr bwMode="auto">
        <a:xfrm>
          <a:off x="8115300" y="31013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219075</xdr:colOff>
      <xdr:row>14</xdr:row>
      <xdr:rowOff>228600</xdr:rowOff>
    </xdr:from>
    <xdr:to>
      <xdr:col>32</xdr:col>
      <xdr:colOff>28575</xdr:colOff>
      <xdr:row>18</xdr:row>
      <xdr:rowOff>28575</xdr:rowOff>
    </xdr:to>
    <xdr:sp macro="" textlink="">
      <xdr:nvSpPr>
        <xdr:cNvPr id="77" name="AutoShape 30">
          <a:extLst>
            <a:ext uri="{FF2B5EF4-FFF2-40B4-BE49-F238E27FC236}">
              <a16:creationId xmlns:a16="http://schemas.microsoft.com/office/drawing/2014/main" id="{E2AE674F-38F7-4DBB-A663-EB67DE9AD008}"/>
            </a:ext>
          </a:extLst>
        </xdr:cNvPr>
        <xdr:cNvSpPr>
          <a:spLocks/>
        </xdr:cNvSpPr>
      </xdr:nvSpPr>
      <xdr:spPr bwMode="auto">
        <a:xfrm>
          <a:off x="8837295" y="31013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266700</xdr:colOff>
      <xdr:row>19</xdr:row>
      <xdr:rowOff>228600</xdr:rowOff>
    </xdr:from>
    <xdr:to>
      <xdr:col>29</xdr:col>
      <xdr:colOff>76200</xdr:colOff>
      <xdr:row>23</xdr:row>
      <xdr:rowOff>38100</xdr:rowOff>
    </xdr:to>
    <xdr:sp macro="" textlink="">
      <xdr:nvSpPr>
        <xdr:cNvPr id="78" name="AutoShape 9">
          <a:extLst>
            <a:ext uri="{FF2B5EF4-FFF2-40B4-BE49-F238E27FC236}">
              <a16:creationId xmlns:a16="http://schemas.microsoft.com/office/drawing/2014/main" id="{912FC6CB-14C8-40DB-8A36-BFC33690081B}"/>
            </a:ext>
          </a:extLst>
        </xdr:cNvPr>
        <xdr:cNvSpPr>
          <a:spLocks/>
        </xdr:cNvSpPr>
      </xdr:nvSpPr>
      <xdr:spPr bwMode="auto">
        <a:xfrm>
          <a:off x="8115300" y="39776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219075</xdr:colOff>
      <xdr:row>19</xdr:row>
      <xdr:rowOff>228600</xdr:rowOff>
    </xdr:from>
    <xdr:to>
      <xdr:col>32</xdr:col>
      <xdr:colOff>28575</xdr:colOff>
      <xdr:row>23</xdr:row>
      <xdr:rowOff>28575</xdr:rowOff>
    </xdr:to>
    <xdr:sp macro="" textlink="">
      <xdr:nvSpPr>
        <xdr:cNvPr id="79" name="AutoShape 10">
          <a:extLst>
            <a:ext uri="{FF2B5EF4-FFF2-40B4-BE49-F238E27FC236}">
              <a16:creationId xmlns:a16="http://schemas.microsoft.com/office/drawing/2014/main" id="{A8A61B5B-C9D5-4546-8018-49B8D533DD91}"/>
            </a:ext>
          </a:extLst>
        </xdr:cNvPr>
        <xdr:cNvSpPr>
          <a:spLocks/>
        </xdr:cNvSpPr>
      </xdr:nvSpPr>
      <xdr:spPr bwMode="auto">
        <a:xfrm>
          <a:off x="8837295" y="39776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266700</xdr:colOff>
      <xdr:row>19</xdr:row>
      <xdr:rowOff>228600</xdr:rowOff>
    </xdr:from>
    <xdr:to>
      <xdr:col>29</xdr:col>
      <xdr:colOff>76200</xdr:colOff>
      <xdr:row>23</xdr:row>
      <xdr:rowOff>38100</xdr:rowOff>
    </xdr:to>
    <xdr:sp macro="" textlink="">
      <xdr:nvSpPr>
        <xdr:cNvPr id="80" name="AutoShape 29">
          <a:extLst>
            <a:ext uri="{FF2B5EF4-FFF2-40B4-BE49-F238E27FC236}">
              <a16:creationId xmlns:a16="http://schemas.microsoft.com/office/drawing/2014/main" id="{4D2C7B29-59D9-4B98-980B-03C68B214A73}"/>
            </a:ext>
          </a:extLst>
        </xdr:cNvPr>
        <xdr:cNvSpPr>
          <a:spLocks/>
        </xdr:cNvSpPr>
      </xdr:nvSpPr>
      <xdr:spPr bwMode="auto">
        <a:xfrm>
          <a:off x="8115300" y="39776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219075</xdr:colOff>
      <xdr:row>19</xdr:row>
      <xdr:rowOff>228600</xdr:rowOff>
    </xdr:from>
    <xdr:to>
      <xdr:col>32</xdr:col>
      <xdr:colOff>28575</xdr:colOff>
      <xdr:row>23</xdr:row>
      <xdr:rowOff>28575</xdr:rowOff>
    </xdr:to>
    <xdr:sp macro="" textlink="">
      <xdr:nvSpPr>
        <xdr:cNvPr id="81" name="AutoShape 30">
          <a:extLst>
            <a:ext uri="{FF2B5EF4-FFF2-40B4-BE49-F238E27FC236}">
              <a16:creationId xmlns:a16="http://schemas.microsoft.com/office/drawing/2014/main" id="{C77D9D2F-DD12-4391-9CD8-EC0E0B13524C}"/>
            </a:ext>
          </a:extLst>
        </xdr:cNvPr>
        <xdr:cNvSpPr>
          <a:spLocks/>
        </xdr:cNvSpPr>
      </xdr:nvSpPr>
      <xdr:spPr bwMode="auto">
        <a:xfrm>
          <a:off x="8837295" y="39776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266700</xdr:colOff>
      <xdr:row>29</xdr:row>
      <xdr:rowOff>228600</xdr:rowOff>
    </xdr:from>
    <xdr:to>
      <xdr:col>34</xdr:col>
      <xdr:colOff>76200</xdr:colOff>
      <xdr:row>33</xdr:row>
      <xdr:rowOff>38100</xdr:rowOff>
    </xdr:to>
    <xdr:sp macro="" textlink="">
      <xdr:nvSpPr>
        <xdr:cNvPr id="82" name="AutoShape 9">
          <a:extLst>
            <a:ext uri="{FF2B5EF4-FFF2-40B4-BE49-F238E27FC236}">
              <a16:creationId xmlns:a16="http://schemas.microsoft.com/office/drawing/2014/main" id="{A645ABD7-7E9D-435F-9420-DABB713C6F68}"/>
            </a:ext>
          </a:extLst>
        </xdr:cNvPr>
        <xdr:cNvSpPr>
          <a:spLocks/>
        </xdr:cNvSpPr>
      </xdr:nvSpPr>
      <xdr:spPr bwMode="auto">
        <a:xfrm>
          <a:off x="9372600" y="57302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219075</xdr:colOff>
      <xdr:row>29</xdr:row>
      <xdr:rowOff>228600</xdr:rowOff>
    </xdr:from>
    <xdr:to>
      <xdr:col>37</xdr:col>
      <xdr:colOff>28575</xdr:colOff>
      <xdr:row>33</xdr:row>
      <xdr:rowOff>28575</xdr:rowOff>
    </xdr:to>
    <xdr:sp macro="" textlink="">
      <xdr:nvSpPr>
        <xdr:cNvPr id="83" name="AutoShape 10">
          <a:extLst>
            <a:ext uri="{FF2B5EF4-FFF2-40B4-BE49-F238E27FC236}">
              <a16:creationId xmlns:a16="http://schemas.microsoft.com/office/drawing/2014/main" id="{5E307A56-E9D7-4AF4-952A-1AB2FFF2B340}"/>
            </a:ext>
          </a:extLst>
        </xdr:cNvPr>
        <xdr:cNvSpPr>
          <a:spLocks/>
        </xdr:cNvSpPr>
      </xdr:nvSpPr>
      <xdr:spPr bwMode="auto">
        <a:xfrm>
          <a:off x="10094595" y="57302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33</xdr:col>
      <xdr:colOff>266700</xdr:colOff>
      <xdr:row>29</xdr:row>
      <xdr:rowOff>228600</xdr:rowOff>
    </xdr:from>
    <xdr:to>
      <xdr:col>34</xdr:col>
      <xdr:colOff>76200</xdr:colOff>
      <xdr:row>33</xdr:row>
      <xdr:rowOff>38100</xdr:rowOff>
    </xdr:to>
    <xdr:sp macro="" textlink="">
      <xdr:nvSpPr>
        <xdr:cNvPr id="84" name="AutoShape 29">
          <a:extLst>
            <a:ext uri="{FF2B5EF4-FFF2-40B4-BE49-F238E27FC236}">
              <a16:creationId xmlns:a16="http://schemas.microsoft.com/office/drawing/2014/main" id="{D7E79A53-1AAF-4847-9DDC-39376553FBA9}"/>
            </a:ext>
          </a:extLst>
        </xdr:cNvPr>
        <xdr:cNvSpPr>
          <a:spLocks/>
        </xdr:cNvSpPr>
      </xdr:nvSpPr>
      <xdr:spPr bwMode="auto">
        <a:xfrm>
          <a:off x="9372600" y="57302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219075</xdr:colOff>
      <xdr:row>29</xdr:row>
      <xdr:rowOff>228600</xdr:rowOff>
    </xdr:from>
    <xdr:to>
      <xdr:col>37</xdr:col>
      <xdr:colOff>28575</xdr:colOff>
      <xdr:row>33</xdr:row>
      <xdr:rowOff>28575</xdr:rowOff>
    </xdr:to>
    <xdr:sp macro="" textlink="">
      <xdr:nvSpPr>
        <xdr:cNvPr id="85" name="AutoShape 30">
          <a:extLst>
            <a:ext uri="{FF2B5EF4-FFF2-40B4-BE49-F238E27FC236}">
              <a16:creationId xmlns:a16="http://schemas.microsoft.com/office/drawing/2014/main" id="{DD9AE08D-0782-4ED1-877D-FF3323445200}"/>
            </a:ext>
          </a:extLst>
        </xdr:cNvPr>
        <xdr:cNvSpPr>
          <a:spLocks/>
        </xdr:cNvSpPr>
      </xdr:nvSpPr>
      <xdr:spPr bwMode="auto">
        <a:xfrm>
          <a:off x="10094595" y="57302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34</xdr:col>
      <xdr:colOff>30485</xdr:colOff>
      <xdr:row>34</xdr:row>
      <xdr:rowOff>115137</xdr:rowOff>
    </xdr:from>
    <xdr:ext cx="586735" cy="535150"/>
    <xdr:pic>
      <xdr:nvPicPr>
        <xdr:cNvPr id="86" name="Picture 2">
          <a:extLst>
            <a:ext uri="{FF2B5EF4-FFF2-40B4-BE49-F238E27FC236}">
              <a16:creationId xmlns:a16="http://schemas.microsoft.com/office/drawing/2014/main" id="{211B04FD-4B30-475C-840A-F10181BA1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03725" y="5281497"/>
          <a:ext cx="586735" cy="535150"/>
        </a:xfrm>
        <a:prstGeom prst="rect">
          <a:avLst/>
        </a:prstGeom>
        <a:noFill/>
      </xdr:spPr>
    </xdr:pic>
    <xdr:clientData/>
  </xdr:oneCellAnchor>
  <xdr:oneCellAnchor>
    <xdr:from>
      <xdr:col>29</xdr:col>
      <xdr:colOff>63881</xdr:colOff>
      <xdr:row>29</xdr:row>
      <xdr:rowOff>126885</xdr:rowOff>
    </xdr:from>
    <xdr:ext cx="568579" cy="504239"/>
    <xdr:pic>
      <xdr:nvPicPr>
        <xdr:cNvPr id="87" name="Picture 2">
          <a:extLst>
            <a:ext uri="{FF2B5EF4-FFF2-40B4-BE49-F238E27FC236}">
              <a16:creationId xmlns:a16="http://schemas.microsoft.com/office/drawing/2014/main" id="{812327BF-EC97-4EF6-A8A1-1BDF23ABE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84621" y="4607445"/>
          <a:ext cx="568579" cy="504239"/>
        </a:xfrm>
        <a:prstGeom prst="rect">
          <a:avLst/>
        </a:prstGeom>
        <a:noFill/>
      </xdr:spPr>
    </xdr:pic>
    <xdr:clientData/>
  </xdr:oneCellAnchor>
  <xdr:twoCellAnchor>
    <xdr:from>
      <xdr:col>33</xdr:col>
      <xdr:colOff>266700</xdr:colOff>
      <xdr:row>4</xdr:row>
      <xdr:rowOff>228600</xdr:rowOff>
    </xdr:from>
    <xdr:to>
      <xdr:col>34</xdr:col>
      <xdr:colOff>76200</xdr:colOff>
      <xdr:row>8</xdr:row>
      <xdr:rowOff>38100</xdr:rowOff>
    </xdr:to>
    <xdr:sp macro="" textlink="">
      <xdr:nvSpPr>
        <xdr:cNvPr id="88" name="AutoShape 9">
          <a:extLst>
            <a:ext uri="{FF2B5EF4-FFF2-40B4-BE49-F238E27FC236}">
              <a16:creationId xmlns:a16="http://schemas.microsoft.com/office/drawing/2014/main" id="{3783572B-764B-4315-9542-DFBEDA9C3AE2}"/>
            </a:ext>
          </a:extLst>
        </xdr:cNvPr>
        <xdr:cNvSpPr>
          <a:spLocks/>
        </xdr:cNvSpPr>
      </xdr:nvSpPr>
      <xdr:spPr bwMode="auto">
        <a:xfrm>
          <a:off x="9372600" y="13487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219075</xdr:colOff>
      <xdr:row>4</xdr:row>
      <xdr:rowOff>228600</xdr:rowOff>
    </xdr:from>
    <xdr:to>
      <xdr:col>37</xdr:col>
      <xdr:colOff>28575</xdr:colOff>
      <xdr:row>8</xdr:row>
      <xdr:rowOff>28575</xdr:rowOff>
    </xdr:to>
    <xdr:sp macro="" textlink="">
      <xdr:nvSpPr>
        <xdr:cNvPr id="89" name="AutoShape 10">
          <a:extLst>
            <a:ext uri="{FF2B5EF4-FFF2-40B4-BE49-F238E27FC236}">
              <a16:creationId xmlns:a16="http://schemas.microsoft.com/office/drawing/2014/main" id="{F2261F30-9E61-4995-84CA-1FE97BEA21A9}"/>
            </a:ext>
          </a:extLst>
        </xdr:cNvPr>
        <xdr:cNvSpPr>
          <a:spLocks/>
        </xdr:cNvSpPr>
      </xdr:nvSpPr>
      <xdr:spPr bwMode="auto">
        <a:xfrm>
          <a:off x="10094595" y="13487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266700</xdr:colOff>
      <xdr:row>4</xdr:row>
      <xdr:rowOff>228600</xdr:rowOff>
    </xdr:from>
    <xdr:to>
      <xdr:col>34</xdr:col>
      <xdr:colOff>76200</xdr:colOff>
      <xdr:row>8</xdr:row>
      <xdr:rowOff>38100</xdr:rowOff>
    </xdr:to>
    <xdr:sp macro="" textlink="">
      <xdr:nvSpPr>
        <xdr:cNvPr id="90" name="AutoShape 29">
          <a:extLst>
            <a:ext uri="{FF2B5EF4-FFF2-40B4-BE49-F238E27FC236}">
              <a16:creationId xmlns:a16="http://schemas.microsoft.com/office/drawing/2014/main" id="{B7C6DB08-A91A-4010-B920-3051CB84C398}"/>
            </a:ext>
          </a:extLst>
        </xdr:cNvPr>
        <xdr:cNvSpPr>
          <a:spLocks/>
        </xdr:cNvSpPr>
      </xdr:nvSpPr>
      <xdr:spPr bwMode="auto">
        <a:xfrm>
          <a:off x="9372600" y="13487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219075</xdr:colOff>
      <xdr:row>4</xdr:row>
      <xdr:rowOff>228600</xdr:rowOff>
    </xdr:from>
    <xdr:to>
      <xdr:col>37</xdr:col>
      <xdr:colOff>28575</xdr:colOff>
      <xdr:row>8</xdr:row>
      <xdr:rowOff>28575</xdr:rowOff>
    </xdr:to>
    <xdr:sp macro="" textlink="">
      <xdr:nvSpPr>
        <xdr:cNvPr id="91" name="AutoShape 30">
          <a:extLst>
            <a:ext uri="{FF2B5EF4-FFF2-40B4-BE49-F238E27FC236}">
              <a16:creationId xmlns:a16="http://schemas.microsoft.com/office/drawing/2014/main" id="{8496D1D6-0D1C-496C-8533-E01FE57C2B08}"/>
            </a:ext>
          </a:extLst>
        </xdr:cNvPr>
        <xdr:cNvSpPr>
          <a:spLocks/>
        </xdr:cNvSpPr>
      </xdr:nvSpPr>
      <xdr:spPr bwMode="auto">
        <a:xfrm>
          <a:off x="10094595" y="13487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266700</xdr:colOff>
      <xdr:row>9</xdr:row>
      <xdr:rowOff>228600</xdr:rowOff>
    </xdr:from>
    <xdr:to>
      <xdr:col>34</xdr:col>
      <xdr:colOff>76200</xdr:colOff>
      <xdr:row>13</xdr:row>
      <xdr:rowOff>38100</xdr:rowOff>
    </xdr:to>
    <xdr:sp macro="" textlink="">
      <xdr:nvSpPr>
        <xdr:cNvPr id="92" name="AutoShape 9">
          <a:extLst>
            <a:ext uri="{FF2B5EF4-FFF2-40B4-BE49-F238E27FC236}">
              <a16:creationId xmlns:a16="http://schemas.microsoft.com/office/drawing/2014/main" id="{905A76C1-93BE-4640-88C5-0FFCE71344C5}"/>
            </a:ext>
          </a:extLst>
        </xdr:cNvPr>
        <xdr:cNvSpPr>
          <a:spLocks/>
        </xdr:cNvSpPr>
      </xdr:nvSpPr>
      <xdr:spPr bwMode="auto">
        <a:xfrm>
          <a:off x="9372600" y="22250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219075</xdr:colOff>
      <xdr:row>9</xdr:row>
      <xdr:rowOff>228600</xdr:rowOff>
    </xdr:from>
    <xdr:to>
      <xdr:col>37</xdr:col>
      <xdr:colOff>28575</xdr:colOff>
      <xdr:row>13</xdr:row>
      <xdr:rowOff>28575</xdr:rowOff>
    </xdr:to>
    <xdr:sp macro="" textlink="">
      <xdr:nvSpPr>
        <xdr:cNvPr id="93" name="AutoShape 10">
          <a:extLst>
            <a:ext uri="{FF2B5EF4-FFF2-40B4-BE49-F238E27FC236}">
              <a16:creationId xmlns:a16="http://schemas.microsoft.com/office/drawing/2014/main" id="{1EF75748-8B80-4245-BF27-0E2105FE747C}"/>
            </a:ext>
          </a:extLst>
        </xdr:cNvPr>
        <xdr:cNvSpPr>
          <a:spLocks/>
        </xdr:cNvSpPr>
      </xdr:nvSpPr>
      <xdr:spPr bwMode="auto">
        <a:xfrm>
          <a:off x="10094595" y="22250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266700</xdr:colOff>
      <xdr:row>9</xdr:row>
      <xdr:rowOff>228600</xdr:rowOff>
    </xdr:from>
    <xdr:to>
      <xdr:col>34</xdr:col>
      <xdr:colOff>76200</xdr:colOff>
      <xdr:row>13</xdr:row>
      <xdr:rowOff>38100</xdr:rowOff>
    </xdr:to>
    <xdr:sp macro="" textlink="">
      <xdr:nvSpPr>
        <xdr:cNvPr id="94" name="AutoShape 29">
          <a:extLst>
            <a:ext uri="{FF2B5EF4-FFF2-40B4-BE49-F238E27FC236}">
              <a16:creationId xmlns:a16="http://schemas.microsoft.com/office/drawing/2014/main" id="{4931DFD3-93AF-429A-9B9D-7EA896C8B8C2}"/>
            </a:ext>
          </a:extLst>
        </xdr:cNvPr>
        <xdr:cNvSpPr>
          <a:spLocks/>
        </xdr:cNvSpPr>
      </xdr:nvSpPr>
      <xdr:spPr bwMode="auto">
        <a:xfrm>
          <a:off x="9372600" y="22250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219075</xdr:colOff>
      <xdr:row>9</xdr:row>
      <xdr:rowOff>228600</xdr:rowOff>
    </xdr:from>
    <xdr:to>
      <xdr:col>37</xdr:col>
      <xdr:colOff>28575</xdr:colOff>
      <xdr:row>13</xdr:row>
      <xdr:rowOff>28575</xdr:rowOff>
    </xdr:to>
    <xdr:sp macro="" textlink="">
      <xdr:nvSpPr>
        <xdr:cNvPr id="95" name="AutoShape 30">
          <a:extLst>
            <a:ext uri="{FF2B5EF4-FFF2-40B4-BE49-F238E27FC236}">
              <a16:creationId xmlns:a16="http://schemas.microsoft.com/office/drawing/2014/main" id="{5B350F1A-BB2D-4E2A-AC51-12871C4EA976}"/>
            </a:ext>
          </a:extLst>
        </xdr:cNvPr>
        <xdr:cNvSpPr>
          <a:spLocks/>
        </xdr:cNvSpPr>
      </xdr:nvSpPr>
      <xdr:spPr bwMode="auto">
        <a:xfrm>
          <a:off x="10094595" y="22250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266700</xdr:colOff>
      <xdr:row>24</xdr:row>
      <xdr:rowOff>228600</xdr:rowOff>
    </xdr:from>
    <xdr:to>
      <xdr:col>29</xdr:col>
      <xdr:colOff>76200</xdr:colOff>
      <xdr:row>28</xdr:row>
      <xdr:rowOff>38100</xdr:rowOff>
    </xdr:to>
    <xdr:sp macro="" textlink="">
      <xdr:nvSpPr>
        <xdr:cNvPr id="96" name="AutoShape 9">
          <a:extLst>
            <a:ext uri="{FF2B5EF4-FFF2-40B4-BE49-F238E27FC236}">
              <a16:creationId xmlns:a16="http://schemas.microsoft.com/office/drawing/2014/main" id="{037121B3-00BF-4670-9BD5-EAF56EA24670}"/>
            </a:ext>
          </a:extLst>
        </xdr:cNvPr>
        <xdr:cNvSpPr>
          <a:spLocks/>
        </xdr:cNvSpPr>
      </xdr:nvSpPr>
      <xdr:spPr bwMode="auto">
        <a:xfrm>
          <a:off x="8115300" y="48539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219075</xdr:colOff>
      <xdr:row>24</xdr:row>
      <xdr:rowOff>228600</xdr:rowOff>
    </xdr:from>
    <xdr:to>
      <xdr:col>32</xdr:col>
      <xdr:colOff>28575</xdr:colOff>
      <xdr:row>28</xdr:row>
      <xdr:rowOff>28575</xdr:rowOff>
    </xdr:to>
    <xdr:sp macro="" textlink="">
      <xdr:nvSpPr>
        <xdr:cNvPr id="97" name="AutoShape 10">
          <a:extLst>
            <a:ext uri="{FF2B5EF4-FFF2-40B4-BE49-F238E27FC236}">
              <a16:creationId xmlns:a16="http://schemas.microsoft.com/office/drawing/2014/main" id="{12DD6790-90E3-40FC-ABB3-3112E7BC48E1}"/>
            </a:ext>
          </a:extLst>
        </xdr:cNvPr>
        <xdr:cNvSpPr>
          <a:spLocks/>
        </xdr:cNvSpPr>
      </xdr:nvSpPr>
      <xdr:spPr bwMode="auto">
        <a:xfrm>
          <a:off x="8837295" y="48539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266700</xdr:colOff>
      <xdr:row>24</xdr:row>
      <xdr:rowOff>228600</xdr:rowOff>
    </xdr:from>
    <xdr:to>
      <xdr:col>29</xdr:col>
      <xdr:colOff>76200</xdr:colOff>
      <xdr:row>28</xdr:row>
      <xdr:rowOff>38100</xdr:rowOff>
    </xdr:to>
    <xdr:sp macro="" textlink="">
      <xdr:nvSpPr>
        <xdr:cNvPr id="98" name="AutoShape 29">
          <a:extLst>
            <a:ext uri="{FF2B5EF4-FFF2-40B4-BE49-F238E27FC236}">
              <a16:creationId xmlns:a16="http://schemas.microsoft.com/office/drawing/2014/main" id="{86C416BE-85C8-40F2-A75F-2D13C6263FCE}"/>
            </a:ext>
          </a:extLst>
        </xdr:cNvPr>
        <xdr:cNvSpPr>
          <a:spLocks/>
        </xdr:cNvSpPr>
      </xdr:nvSpPr>
      <xdr:spPr bwMode="auto">
        <a:xfrm>
          <a:off x="8115300" y="48539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219075</xdr:colOff>
      <xdr:row>24</xdr:row>
      <xdr:rowOff>228600</xdr:rowOff>
    </xdr:from>
    <xdr:to>
      <xdr:col>32</xdr:col>
      <xdr:colOff>28575</xdr:colOff>
      <xdr:row>28</xdr:row>
      <xdr:rowOff>28575</xdr:rowOff>
    </xdr:to>
    <xdr:sp macro="" textlink="">
      <xdr:nvSpPr>
        <xdr:cNvPr id="99" name="AutoShape 30">
          <a:extLst>
            <a:ext uri="{FF2B5EF4-FFF2-40B4-BE49-F238E27FC236}">
              <a16:creationId xmlns:a16="http://schemas.microsoft.com/office/drawing/2014/main" id="{D17A07E0-8F17-4FD0-B5B5-EE38BC1D5416}"/>
            </a:ext>
          </a:extLst>
        </xdr:cNvPr>
        <xdr:cNvSpPr>
          <a:spLocks/>
        </xdr:cNvSpPr>
      </xdr:nvSpPr>
      <xdr:spPr bwMode="auto">
        <a:xfrm>
          <a:off x="8837295" y="48539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3941</xdr:colOff>
      <xdr:row>14</xdr:row>
      <xdr:rowOff>180975</xdr:rowOff>
    </xdr:from>
    <xdr:to>
      <xdr:col>34</xdr:col>
      <xdr:colOff>87148</xdr:colOff>
      <xdr:row>18</xdr:row>
      <xdr:rowOff>38100</xdr:rowOff>
    </xdr:to>
    <xdr:sp macro="" textlink="">
      <xdr:nvSpPr>
        <xdr:cNvPr id="100" name="AutoShape 9">
          <a:extLst>
            <a:ext uri="{FF2B5EF4-FFF2-40B4-BE49-F238E27FC236}">
              <a16:creationId xmlns:a16="http://schemas.microsoft.com/office/drawing/2014/main" id="{3FA99C50-B895-442F-89AD-D242A41939A1}"/>
            </a:ext>
          </a:extLst>
        </xdr:cNvPr>
        <xdr:cNvSpPr>
          <a:spLocks/>
        </xdr:cNvSpPr>
      </xdr:nvSpPr>
      <xdr:spPr bwMode="auto">
        <a:xfrm>
          <a:off x="9376541" y="3099435"/>
          <a:ext cx="83207" cy="565785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219075</xdr:colOff>
      <xdr:row>14</xdr:row>
      <xdr:rowOff>228600</xdr:rowOff>
    </xdr:from>
    <xdr:to>
      <xdr:col>37</xdr:col>
      <xdr:colOff>28575</xdr:colOff>
      <xdr:row>18</xdr:row>
      <xdr:rowOff>28575</xdr:rowOff>
    </xdr:to>
    <xdr:sp macro="" textlink="">
      <xdr:nvSpPr>
        <xdr:cNvPr id="101" name="AutoShape 10">
          <a:extLst>
            <a:ext uri="{FF2B5EF4-FFF2-40B4-BE49-F238E27FC236}">
              <a16:creationId xmlns:a16="http://schemas.microsoft.com/office/drawing/2014/main" id="{1DBAD5C9-66D9-410A-A688-162A312A1E05}"/>
            </a:ext>
          </a:extLst>
        </xdr:cNvPr>
        <xdr:cNvSpPr>
          <a:spLocks/>
        </xdr:cNvSpPr>
      </xdr:nvSpPr>
      <xdr:spPr bwMode="auto">
        <a:xfrm>
          <a:off x="10094595" y="31013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219075</xdr:colOff>
      <xdr:row>14</xdr:row>
      <xdr:rowOff>228600</xdr:rowOff>
    </xdr:from>
    <xdr:to>
      <xdr:col>37</xdr:col>
      <xdr:colOff>28575</xdr:colOff>
      <xdr:row>18</xdr:row>
      <xdr:rowOff>28575</xdr:rowOff>
    </xdr:to>
    <xdr:sp macro="" textlink="">
      <xdr:nvSpPr>
        <xdr:cNvPr id="102" name="AutoShape 30">
          <a:extLst>
            <a:ext uri="{FF2B5EF4-FFF2-40B4-BE49-F238E27FC236}">
              <a16:creationId xmlns:a16="http://schemas.microsoft.com/office/drawing/2014/main" id="{5DE21F99-DCFC-47D2-9232-31F730F7DB03}"/>
            </a:ext>
          </a:extLst>
        </xdr:cNvPr>
        <xdr:cNvSpPr>
          <a:spLocks/>
        </xdr:cNvSpPr>
      </xdr:nvSpPr>
      <xdr:spPr bwMode="auto">
        <a:xfrm>
          <a:off x="10094595" y="31013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266700</xdr:colOff>
      <xdr:row>19</xdr:row>
      <xdr:rowOff>228600</xdr:rowOff>
    </xdr:from>
    <xdr:to>
      <xdr:col>34</xdr:col>
      <xdr:colOff>76200</xdr:colOff>
      <xdr:row>23</xdr:row>
      <xdr:rowOff>38100</xdr:rowOff>
    </xdr:to>
    <xdr:sp macro="" textlink="">
      <xdr:nvSpPr>
        <xdr:cNvPr id="103" name="AutoShape 9">
          <a:extLst>
            <a:ext uri="{FF2B5EF4-FFF2-40B4-BE49-F238E27FC236}">
              <a16:creationId xmlns:a16="http://schemas.microsoft.com/office/drawing/2014/main" id="{EE4D6152-6A3C-488F-B47F-46C93C34E40B}"/>
            </a:ext>
          </a:extLst>
        </xdr:cNvPr>
        <xdr:cNvSpPr>
          <a:spLocks/>
        </xdr:cNvSpPr>
      </xdr:nvSpPr>
      <xdr:spPr bwMode="auto">
        <a:xfrm>
          <a:off x="9372600" y="39776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219075</xdr:colOff>
      <xdr:row>19</xdr:row>
      <xdr:rowOff>228600</xdr:rowOff>
    </xdr:from>
    <xdr:to>
      <xdr:col>37</xdr:col>
      <xdr:colOff>28575</xdr:colOff>
      <xdr:row>23</xdr:row>
      <xdr:rowOff>28575</xdr:rowOff>
    </xdr:to>
    <xdr:sp macro="" textlink="">
      <xdr:nvSpPr>
        <xdr:cNvPr id="104" name="AutoShape 10">
          <a:extLst>
            <a:ext uri="{FF2B5EF4-FFF2-40B4-BE49-F238E27FC236}">
              <a16:creationId xmlns:a16="http://schemas.microsoft.com/office/drawing/2014/main" id="{F28C36B8-ACB3-4445-AF0C-B8EBA70E863E}"/>
            </a:ext>
          </a:extLst>
        </xdr:cNvPr>
        <xdr:cNvSpPr>
          <a:spLocks/>
        </xdr:cNvSpPr>
      </xdr:nvSpPr>
      <xdr:spPr bwMode="auto">
        <a:xfrm>
          <a:off x="10094595" y="39776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266700</xdr:colOff>
      <xdr:row>19</xdr:row>
      <xdr:rowOff>228600</xdr:rowOff>
    </xdr:from>
    <xdr:to>
      <xdr:col>34</xdr:col>
      <xdr:colOff>76200</xdr:colOff>
      <xdr:row>23</xdr:row>
      <xdr:rowOff>38100</xdr:rowOff>
    </xdr:to>
    <xdr:sp macro="" textlink="">
      <xdr:nvSpPr>
        <xdr:cNvPr id="105" name="AutoShape 29">
          <a:extLst>
            <a:ext uri="{FF2B5EF4-FFF2-40B4-BE49-F238E27FC236}">
              <a16:creationId xmlns:a16="http://schemas.microsoft.com/office/drawing/2014/main" id="{151652C6-27F8-4161-8DB0-C9E78C7222C4}"/>
            </a:ext>
          </a:extLst>
        </xdr:cNvPr>
        <xdr:cNvSpPr>
          <a:spLocks/>
        </xdr:cNvSpPr>
      </xdr:nvSpPr>
      <xdr:spPr bwMode="auto">
        <a:xfrm>
          <a:off x="9372600" y="39776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219075</xdr:colOff>
      <xdr:row>19</xdr:row>
      <xdr:rowOff>228600</xdr:rowOff>
    </xdr:from>
    <xdr:to>
      <xdr:col>37</xdr:col>
      <xdr:colOff>28575</xdr:colOff>
      <xdr:row>23</xdr:row>
      <xdr:rowOff>28575</xdr:rowOff>
    </xdr:to>
    <xdr:sp macro="" textlink="">
      <xdr:nvSpPr>
        <xdr:cNvPr id="106" name="AutoShape 30">
          <a:extLst>
            <a:ext uri="{FF2B5EF4-FFF2-40B4-BE49-F238E27FC236}">
              <a16:creationId xmlns:a16="http://schemas.microsoft.com/office/drawing/2014/main" id="{81E05A24-4EF3-4187-A0DE-29347D30A8BE}"/>
            </a:ext>
          </a:extLst>
        </xdr:cNvPr>
        <xdr:cNvSpPr>
          <a:spLocks/>
        </xdr:cNvSpPr>
      </xdr:nvSpPr>
      <xdr:spPr bwMode="auto">
        <a:xfrm>
          <a:off x="10094595" y="39776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266700</xdr:colOff>
      <xdr:row>34</xdr:row>
      <xdr:rowOff>219075</xdr:rowOff>
    </xdr:from>
    <xdr:to>
      <xdr:col>29</xdr:col>
      <xdr:colOff>76200</xdr:colOff>
      <xdr:row>38</xdr:row>
      <xdr:rowOff>28575</xdr:rowOff>
    </xdr:to>
    <xdr:sp macro="" textlink="">
      <xdr:nvSpPr>
        <xdr:cNvPr id="107" name="AutoShape 8">
          <a:extLst>
            <a:ext uri="{FF2B5EF4-FFF2-40B4-BE49-F238E27FC236}">
              <a16:creationId xmlns:a16="http://schemas.microsoft.com/office/drawing/2014/main" id="{59B49100-57D1-4A6E-95EF-E1D748937DEB}"/>
            </a:ext>
          </a:extLst>
        </xdr:cNvPr>
        <xdr:cNvSpPr>
          <a:spLocks/>
        </xdr:cNvSpPr>
      </xdr:nvSpPr>
      <xdr:spPr bwMode="auto">
        <a:xfrm>
          <a:off x="8115300" y="6604635"/>
          <a:ext cx="76200" cy="55626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209550</xdr:colOff>
      <xdr:row>34</xdr:row>
      <xdr:rowOff>228600</xdr:rowOff>
    </xdr:from>
    <xdr:to>
      <xdr:col>32</xdr:col>
      <xdr:colOff>19050</xdr:colOff>
      <xdr:row>38</xdr:row>
      <xdr:rowOff>28575</xdr:rowOff>
    </xdr:to>
    <xdr:sp macro="" textlink="">
      <xdr:nvSpPr>
        <xdr:cNvPr id="108" name="AutoShape 30">
          <a:extLst>
            <a:ext uri="{FF2B5EF4-FFF2-40B4-BE49-F238E27FC236}">
              <a16:creationId xmlns:a16="http://schemas.microsoft.com/office/drawing/2014/main" id="{2A767CB8-6031-4A09-9A29-5C0B6D5012E3}"/>
            </a:ext>
          </a:extLst>
        </xdr:cNvPr>
        <xdr:cNvSpPr>
          <a:spLocks/>
        </xdr:cNvSpPr>
      </xdr:nvSpPr>
      <xdr:spPr bwMode="auto">
        <a:xfrm>
          <a:off x="8827770" y="66065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233855</xdr:colOff>
      <xdr:row>29</xdr:row>
      <xdr:rowOff>137182</xdr:rowOff>
    </xdr:from>
    <xdr:to>
      <xdr:col>24</xdr:col>
      <xdr:colOff>43355</xdr:colOff>
      <xdr:row>32</xdr:row>
      <xdr:rowOff>170902</xdr:rowOff>
    </xdr:to>
    <xdr:sp macro="" textlink="">
      <xdr:nvSpPr>
        <xdr:cNvPr id="109" name="AutoShape 8">
          <a:extLst>
            <a:ext uri="{FF2B5EF4-FFF2-40B4-BE49-F238E27FC236}">
              <a16:creationId xmlns:a16="http://schemas.microsoft.com/office/drawing/2014/main" id="{440B9352-FD1F-48C8-BD24-FDD2F6A09303}"/>
            </a:ext>
          </a:extLst>
        </xdr:cNvPr>
        <xdr:cNvSpPr>
          <a:spLocks/>
        </xdr:cNvSpPr>
      </xdr:nvSpPr>
      <xdr:spPr bwMode="auto">
        <a:xfrm>
          <a:off x="6840395" y="5692162"/>
          <a:ext cx="60960" cy="55950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209550</xdr:colOff>
      <xdr:row>29</xdr:row>
      <xdr:rowOff>228600</xdr:rowOff>
    </xdr:from>
    <xdr:to>
      <xdr:col>27</xdr:col>
      <xdr:colOff>19050</xdr:colOff>
      <xdr:row>33</xdr:row>
      <xdr:rowOff>28575</xdr:rowOff>
    </xdr:to>
    <xdr:sp macro="" textlink="">
      <xdr:nvSpPr>
        <xdr:cNvPr id="110" name="AutoShape 30">
          <a:extLst>
            <a:ext uri="{FF2B5EF4-FFF2-40B4-BE49-F238E27FC236}">
              <a16:creationId xmlns:a16="http://schemas.microsoft.com/office/drawing/2014/main" id="{CB6A2EF6-9501-491D-B53E-5454B033466D}"/>
            </a:ext>
          </a:extLst>
        </xdr:cNvPr>
        <xdr:cNvSpPr>
          <a:spLocks/>
        </xdr:cNvSpPr>
      </xdr:nvSpPr>
      <xdr:spPr bwMode="auto">
        <a:xfrm>
          <a:off x="7570470" y="57302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266700</xdr:colOff>
      <xdr:row>34</xdr:row>
      <xdr:rowOff>219075</xdr:rowOff>
    </xdr:from>
    <xdr:to>
      <xdr:col>4</xdr:col>
      <xdr:colOff>76200</xdr:colOff>
      <xdr:row>38</xdr:row>
      <xdr:rowOff>28575</xdr:rowOff>
    </xdr:to>
    <xdr:sp macro="" textlink="">
      <xdr:nvSpPr>
        <xdr:cNvPr id="111" name="AutoShape 8">
          <a:extLst>
            <a:ext uri="{FF2B5EF4-FFF2-40B4-BE49-F238E27FC236}">
              <a16:creationId xmlns:a16="http://schemas.microsoft.com/office/drawing/2014/main" id="{89D44C53-C15D-4FC3-A38A-3C61FE629174}"/>
            </a:ext>
          </a:extLst>
        </xdr:cNvPr>
        <xdr:cNvSpPr>
          <a:spLocks/>
        </xdr:cNvSpPr>
      </xdr:nvSpPr>
      <xdr:spPr bwMode="auto">
        <a:xfrm>
          <a:off x="1828800" y="6604635"/>
          <a:ext cx="76200" cy="55626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209550</xdr:colOff>
      <xdr:row>34</xdr:row>
      <xdr:rowOff>228600</xdr:rowOff>
    </xdr:from>
    <xdr:to>
      <xdr:col>7</xdr:col>
      <xdr:colOff>19050</xdr:colOff>
      <xdr:row>38</xdr:row>
      <xdr:rowOff>28575</xdr:rowOff>
    </xdr:to>
    <xdr:sp macro="" textlink="">
      <xdr:nvSpPr>
        <xdr:cNvPr id="112" name="AutoShape 30">
          <a:extLst>
            <a:ext uri="{FF2B5EF4-FFF2-40B4-BE49-F238E27FC236}">
              <a16:creationId xmlns:a16="http://schemas.microsoft.com/office/drawing/2014/main" id="{2BDCA6B8-479A-45F8-A1B6-060070D66D26}"/>
            </a:ext>
          </a:extLst>
        </xdr:cNvPr>
        <xdr:cNvSpPr>
          <a:spLocks/>
        </xdr:cNvSpPr>
      </xdr:nvSpPr>
      <xdr:spPr bwMode="auto">
        <a:xfrm>
          <a:off x="2541270" y="66065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34</xdr:row>
      <xdr:rowOff>219075</xdr:rowOff>
    </xdr:from>
    <xdr:to>
      <xdr:col>9</xdr:col>
      <xdr:colOff>76200</xdr:colOff>
      <xdr:row>38</xdr:row>
      <xdr:rowOff>28575</xdr:rowOff>
    </xdr:to>
    <xdr:sp macro="" textlink="">
      <xdr:nvSpPr>
        <xdr:cNvPr id="113" name="AutoShape 8">
          <a:extLst>
            <a:ext uri="{FF2B5EF4-FFF2-40B4-BE49-F238E27FC236}">
              <a16:creationId xmlns:a16="http://schemas.microsoft.com/office/drawing/2014/main" id="{8FC21C49-ADB5-46BB-872B-87E0FA327B4D}"/>
            </a:ext>
          </a:extLst>
        </xdr:cNvPr>
        <xdr:cNvSpPr>
          <a:spLocks/>
        </xdr:cNvSpPr>
      </xdr:nvSpPr>
      <xdr:spPr bwMode="auto">
        <a:xfrm>
          <a:off x="3086100" y="6604635"/>
          <a:ext cx="76200" cy="55626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209550</xdr:colOff>
      <xdr:row>35</xdr:row>
      <xdr:rowOff>3175</xdr:rowOff>
    </xdr:from>
    <xdr:to>
      <xdr:col>12</xdr:col>
      <xdr:colOff>19050</xdr:colOff>
      <xdr:row>38</xdr:row>
      <xdr:rowOff>28575</xdr:rowOff>
    </xdr:to>
    <xdr:sp macro="" textlink="">
      <xdr:nvSpPr>
        <xdr:cNvPr id="114" name="AutoShape 30">
          <a:extLst>
            <a:ext uri="{FF2B5EF4-FFF2-40B4-BE49-F238E27FC236}">
              <a16:creationId xmlns:a16="http://schemas.microsoft.com/office/drawing/2014/main" id="{57E90873-C8E2-4FA1-9778-2F7FC37649BD}"/>
            </a:ext>
          </a:extLst>
        </xdr:cNvPr>
        <xdr:cNvSpPr>
          <a:spLocks/>
        </xdr:cNvSpPr>
      </xdr:nvSpPr>
      <xdr:spPr bwMode="auto">
        <a:xfrm>
          <a:off x="3798570" y="6609715"/>
          <a:ext cx="60960" cy="551180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266700</xdr:colOff>
      <xdr:row>29</xdr:row>
      <xdr:rowOff>219075</xdr:rowOff>
    </xdr:from>
    <xdr:to>
      <xdr:col>4</xdr:col>
      <xdr:colOff>76200</xdr:colOff>
      <xdr:row>33</xdr:row>
      <xdr:rowOff>28575</xdr:rowOff>
    </xdr:to>
    <xdr:sp macro="" textlink="">
      <xdr:nvSpPr>
        <xdr:cNvPr id="115" name="AutoShape 8">
          <a:extLst>
            <a:ext uri="{FF2B5EF4-FFF2-40B4-BE49-F238E27FC236}">
              <a16:creationId xmlns:a16="http://schemas.microsoft.com/office/drawing/2014/main" id="{80829AE5-DA22-4749-98F4-4EF42BF6DA55}"/>
            </a:ext>
          </a:extLst>
        </xdr:cNvPr>
        <xdr:cNvSpPr>
          <a:spLocks/>
        </xdr:cNvSpPr>
      </xdr:nvSpPr>
      <xdr:spPr bwMode="auto">
        <a:xfrm>
          <a:off x="1828800" y="5728335"/>
          <a:ext cx="76200" cy="55626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209550</xdr:colOff>
      <xdr:row>29</xdr:row>
      <xdr:rowOff>228600</xdr:rowOff>
    </xdr:from>
    <xdr:to>
      <xdr:col>7</xdr:col>
      <xdr:colOff>19050</xdr:colOff>
      <xdr:row>33</xdr:row>
      <xdr:rowOff>28575</xdr:rowOff>
    </xdr:to>
    <xdr:sp macro="" textlink="">
      <xdr:nvSpPr>
        <xdr:cNvPr id="116" name="AutoShape 30">
          <a:extLst>
            <a:ext uri="{FF2B5EF4-FFF2-40B4-BE49-F238E27FC236}">
              <a16:creationId xmlns:a16="http://schemas.microsoft.com/office/drawing/2014/main" id="{9EB19095-88D4-4A81-A107-6C7C003057AE}"/>
            </a:ext>
          </a:extLst>
        </xdr:cNvPr>
        <xdr:cNvSpPr>
          <a:spLocks/>
        </xdr:cNvSpPr>
      </xdr:nvSpPr>
      <xdr:spPr bwMode="auto">
        <a:xfrm>
          <a:off x="2541270" y="57302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29</xdr:row>
      <xdr:rowOff>219075</xdr:rowOff>
    </xdr:from>
    <xdr:to>
      <xdr:col>9</xdr:col>
      <xdr:colOff>76200</xdr:colOff>
      <xdr:row>33</xdr:row>
      <xdr:rowOff>28575</xdr:rowOff>
    </xdr:to>
    <xdr:sp macro="" textlink="">
      <xdr:nvSpPr>
        <xdr:cNvPr id="117" name="AutoShape 8">
          <a:extLst>
            <a:ext uri="{FF2B5EF4-FFF2-40B4-BE49-F238E27FC236}">
              <a16:creationId xmlns:a16="http://schemas.microsoft.com/office/drawing/2014/main" id="{515905B9-F126-44D0-A182-AF629B268FD9}"/>
            </a:ext>
          </a:extLst>
        </xdr:cNvPr>
        <xdr:cNvSpPr>
          <a:spLocks/>
        </xdr:cNvSpPr>
      </xdr:nvSpPr>
      <xdr:spPr bwMode="auto">
        <a:xfrm>
          <a:off x="3086100" y="5728335"/>
          <a:ext cx="76200" cy="55626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209550</xdr:colOff>
      <xdr:row>29</xdr:row>
      <xdr:rowOff>228600</xdr:rowOff>
    </xdr:from>
    <xdr:to>
      <xdr:col>12</xdr:col>
      <xdr:colOff>19050</xdr:colOff>
      <xdr:row>33</xdr:row>
      <xdr:rowOff>28575</xdr:rowOff>
    </xdr:to>
    <xdr:sp macro="" textlink="">
      <xdr:nvSpPr>
        <xdr:cNvPr id="118" name="AutoShape 30">
          <a:extLst>
            <a:ext uri="{FF2B5EF4-FFF2-40B4-BE49-F238E27FC236}">
              <a16:creationId xmlns:a16="http://schemas.microsoft.com/office/drawing/2014/main" id="{4357DA3F-0D6D-4A8B-9A2A-A7A1D3888C92}"/>
            </a:ext>
          </a:extLst>
        </xdr:cNvPr>
        <xdr:cNvSpPr>
          <a:spLocks/>
        </xdr:cNvSpPr>
      </xdr:nvSpPr>
      <xdr:spPr bwMode="auto">
        <a:xfrm>
          <a:off x="3798570" y="57302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266700</xdr:colOff>
      <xdr:row>34</xdr:row>
      <xdr:rowOff>219075</xdr:rowOff>
    </xdr:from>
    <xdr:to>
      <xdr:col>14</xdr:col>
      <xdr:colOff>76200</xdr:colOff>
      <xdr:row>38</xdr:row>
      <xdr:rowOff>28575</xdr:rowOff>
    </xdr:to>
    <xdr:sp macro="" textlink="">
      <xdr:nvSpPr>
        <xdr:cNvPr id="119" name="AutoShape 8">
          <a:extLst>
            <a:ext uri="{FF2B5EF4-FFF2-40B4-BE49-F238E27FC236}">
              <a16:creationId xmlns:a16="http://schemas.microsoft.com/office/drawing/2014/main" id="{602A632F-3ADC-47E7-A12F-FA86CD511D28}"/>
            </a:ext>
          </a:extLst>
        </xdr:cNvPr>
        <xdr:cNvSpPr>
          <a:spLocks/>
        </xdr:cNvSpPr>
      </xdr:nvSpPr>
      <xdr:spPr bwMode="auto">
        <a:xfrm>
          <a:off x="4343400" y="6604635"/>
          <a:ext cx="76200" cy="55626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209550</xdr:colOff>
      <xdr:row>34</xdr:row>
      <xdr:rowOff>228600</xdr:rowOff>
    </xdr:from>
    <xdr:to>
      <xdr:col>17</xdr:col>
      <xdr:colOff>19050</xdr:colOff>
      <xdr:row>38</xdr:row>
      <xdr:rowOff>28575</xdr:rowOff>
    </xdr:to>
    <xdr:sp macro="" textlink="">
      <xdr:nvSpPr>
        <xdr:cNvPr id="120" name="AutoShape 30">
          <a:extLst>
            <a:ext uri="{FF2B5EF4-FFF2-40B4-BE49-F238E27FC236}">
              <a16:creationId xmlns:a16="http://schemas.microsoft.com/office/drawing/2014/main" id="{652F171B-0F7B-4A7B-A090-A478D118526F}"/>
            </a:ext>
          </a:extLst>
        </xdr:cNvPr>
        <xdr:cNvSpPr>
          <a:spLocks/>
        </xdr:cNvSpPr>
      </xdr:nvSpPr>
      <xdr:spPr bwMode="auto">
        <a:xfrm>
          <a:off x="5055870" y="66065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266700</xdr:colOff>
      <xdr:row>29</xdr:row>
      <xdr:rowOff>219075</xdr:rowOff>
    </xdr:from>
    <xdr:to>
      <xdr:col>14</xdr:col>
      <xdr:colOff>76200</xdr:colOff>
      <xdr:row>33</xdr:row>
      <xdr:rowOff>28575</xdr:rowOff>
    </xdr:to>
    <xdr:sp macro="" textlink="">
      <xdr:nvSpPr>
        <xdr:cNvPr id="121" name="AutoShape 8">
          <a:extLst>
            <a:ext uri="{FF2B5EF4-FFF2-40B4-BE49-F238E27FC236}">
              <a16:creationId xmlns:a16="http://schemas.microsoft.com/office/drawing/2014/main" id="{64E29901-7E1C-4755-8DCF-2A1D9A6736C4}"/>
            </a:ext>
          </a:extLst>
        </xdr:cNvPr>
        <xdr:cNvSpPr>
          <a:spLocks/>
        </xdr:cNvSpPr>
      </xdr:nvSpPr>
      <xdr:spPr bwMode="auto">
        <a:xfrm>
          <a:off x="4343400" y="5728335"/>
          <a:ext cx="76200" cy="55626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176129</xdr:colOff>
      <xdr:row>29</xdr:row>
      <xdr:rowOff>180975</xdr:rowOff>
    </xdr:from>
    <xdr:to>
      <xdr:col>16</xdr:col>
      <xdr:colOff>269708</xdr:colOff>
      <xdr:row>33</xdr:row>
      <xdr:rowOff>28575</xdr:rowOff>
    </xdr:to>
    <xdr:sp macro="" textlink="">
      <xdr:nvSpPr>
        <xdr:cNvPr id="122" name="AutoShape 30">
          <a:extLst>
            <a:ext uri="{FF2B5EF4-FFF2-40B4-BE49-F238E27FC236}">
              <a16:creationId xmlns:a16="http://schemas.microsoft.com/office/drawing/2014/main" id="{23692A8D-FE21-4087-878D-639B73FBDA37}"/>
            </a:ext>
          </a:extLst>
        </xdr:cNvPr>
        <xdr:cNvSpPr>
          <a:spLocks/>
        </xdr:cNvSpPr>
      </xdr:nvSpPr>
      <xdr:spPr bwMode="auto">
        <a:xfrm>
          <a:off x="5022449" y="5728335"/>
          <a:ext cx="78339" cy="556260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266700</xdr:colOff>
      <xdr:row>29</xdr:row>
      <xdr:rowOff>219075</xdr:rowOff>
    </xdr:from>
    <xdr:to>
      <xdr:col>19</xdr:col>
      <xdr:colOff>76200</xdr:colOff>
      <xdr:row>33</xdr:row>
      <xdr:rowOff>28575</xdr:rowOff>
    </xdr:to>
    <xdr:sp macro="" textlink="">
      <xdr:nvSpPr>
        <xdr:cNvPr id="123" name="AutoShape 8">
          <a:extLst>
            <a:ext uri="{FF2B5EF4-FFF2-40B4-BE49-F238E27FC236}">
              <a16:creationId xmlns:a16="http://schemas.microsoft.com/office/drawing/2014/main" id="{C17EB9F0-8995-4FBE-8A2A-12AD4B89D928}"/>
            </a:ext>
          </a:extLst>
        </xdr:cNvPr>
        <xdr:cNvSpPr>
          <a:spLocks/>
        </xdr:cNvSpPr>
      </xdr:nvSpPr>
      <xdr:spPr bwMode="auto">
        <a:xfrm>
          <a:off x="5600700" y="5728335"/>
          <a:ext cx="76200" cy="55626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173831</xdr:colOff>
      <xdr:row>30</xdr:row>
      <xdr:rowOff>2382</xdr:rowOff>
    </xdr:from>
    <xdr:to>
      <xdr:col>21</xdr:col>
      <xdr:colOff>257175</xdr:colOff>
      <xdr:row>33</xdr:row>
      <xdr:rowOff>28575</xdr:rowOff>
    </xdr:to>
    <xdr:sp macro="" textlink="">
      <xdr:nvSpPr>
        <xdr:cNvPr id="124" name="AutoShape 30">
          <a:extLst>
            <a:ext uri="{FF2B5EF4-FFF2-40B4-BE49-F238E27FC236}">
              <a16:creationId xmlns:a16="http://schemas.microsoft.com/office/drawing/2014/main" id="{3DFD810F-C412-4CAE-BF81-10A3A487E2FC}"/>
            </a:ext>
          </a:extLst>
        </xdr:cNvPr>
        <xdr:cNvSpPr>
          <a:spLocks/>
        </xdr:cNvSpPr>
      </xdr:nvSpPr>
      <xdr:spPr bwMode="auto">
        <a:xfrm>
          <a:off x="6277451" y="5732622"/>
          <a:ext cx="75724" cy="551973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266700</xdr:colOff>
      <xdr:row>24</xdr:row>
      <xdr:rowOff>228600</xdr:rowOff>
    </xdr:from>
    <xdr:to>
      <xdr:col>34</xdr:col>
      <xdr:colOff>76200</xdr:colOff>
      <xdr:row>28</xdr:row>
      <xdr:rowOff>38100</xdr:rowOff>
    </xdr:to>
    <xdr:sp macro="" textlink="">
      <xdr:nvSpPr>
        <xdr:cNvPr id="125" name="AutoShape 9">
          <a:extLst>
            <a:ext uri="{FF2B5EF4-FFF2-40B4-BE49-F238E27FC236}">
              <a16:creationId xmlns:a16="http://schemas.microsoft.com/office/drawing/2014/main" id="{CA1E8E8A-0C71-4CD5-8823-2FAED5F4B73E}"/>
            </a:ext>
          </a:extLst>
        </xdr:cNvPr>
        <xdr:cNvSpPr>
          <a:spLocks/>
        </xdr:cNvSpPr>
      </xdr:nvSpPr>
      <xdr:spPr bwMode="auto">
        <a:xfrm>
          <a:off x="9372600" y="48539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219075</xdr:colOff>
      <xdr:row>24</xdr:row>
      <xdr:rowOff>228600</xdr:rowOff>
    </xdr:from>
    <xdr:to>
      <xdr:col>37</xdr:col>
      <xdr:colOff>28575</xdr:colOff>
      <xdr:row>28</xdr:row>
      <xdr:rowOff>28575</xdr:rowOff>
    </xdr:to>
    <xdr:sp macro="" textlink="">
      <xdr:nvSpPr>
        <xdr:cNvPr id="126" name="AutoShape 10">
          <a:extLst>
            <a:ext uri="{FF2B5EF4-FFF2-40B4-BE49-F238E27FC236}">
              <a16:creationId xmlns:a16="http://schemas.microsoft.com/office/drawing/2014/main" id="{7D981E0F-0613-4687-9B9F-EA1DB352155B}"/>
            </a:ext>
          </a:extLst>
        </xdr:cNvPr>
        <xdr:cNvSpPr>
          <a:spLocks/>
        </xdr:cNvSpPr>
      </xdr:nvSpPr>
      <xdr:spPr bwMode="auto">
        <a:xfrm>
          <a:off x="10094595" y="48539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266700</xdr:colOff>
      <xdr:row>24</xdr:row>
      <xdr:rowOff>228600</xdr:rowOff>
    </xdr:from>
    <xdr:to>
      <xdr:col>34</xdr:col>
      <xdr:colOff>76200</xdr:colOff>
      <xdr:row>28</xdr:row>
      <xdr:rowOff>38100</xdr:rowOff>
    </xdr:to>
    <xdr:sp macro="" textlink="">
      <xdr:nvSpPr>
        <xdr:cNvPr id="127" name="AutoShape 29">
          <a:extLst>
            <a:ext uri="{FF2B5EF4-FFF2-40B4-BE49-F238E27FC236}">
              <a16:creationId xmlns:a16="http://schemas.microsoft.com/office/drawing/2014/main" id="{1644B0AF-F3C0-46A9-B9CF-25FD0CE6C72C}"/>
            </a:ext>
          </a:extLst>
        </xdr:cNvPr>
        <xdr:cNvSpPr>
          <a:spLocks/>
        </xdr:cNvSpPr>
      </xdr:nvSpPr>
      <xdr:spPr bwMode="auto">
        <a:xfrm>
          <a:off x="9372600" y="48539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219075</xdr:colOff>
      <xdr:row>24</xdr:row>
      <xdr:rowOff>228600</xdr:rowOff>
    </xdr:from>
    <xdr:to>
      <xdr:col>37</xdr:col>
      <xdr:colOff>28575</xdr:colOff>
      <xdr:row>28</xdr:row>
      <xdr:rowOff>28575</xdr:rowOff>
    </xdr:to>
    <xdr:sp macro="" textlink="">
      <xdr:nvSpPr>
        <xdr:cNvPr id="128" name="AutoShape 30">
          <a:extLst>
            <a:ext uri="{FF2B5EF4-FFF2-40B4-BE49-F238E27FC236}">
              <a16:creationId xmlns:a16="http://schemas.microsoft.com/office/drawing/2014/main" id="{FEAF035F-A19B-4EB8-857C-E1650F62F925}"/>
            </a:ext>
          </a:extLst>
        </xdr:cNvPr>
        <xdr:cNvSpPr>
          <a:spLocks/>
        </xdr:cNvSpPr>
      </xdr:nvSpPr>
      <xdr:spPr bwMode="auto">
        <a:xfrm>
          <a:off x="10094595" y="48539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266700</xdr:colOff>
      <xdr:row>4</xdr:row>
      <xdr:rowOff>228600</xdr:rowOff>
    </xdr:from>
    <xdr:to>
      <xdr:col>29</xdr:col>
      <xdr:colOff>76200</xdr:colOff>
      <xdr:row>8</xdr:row>
      <xdr:rowOff>38100</xdr:rowOff>
    </xdr:to>
    <xdr:sp macro="" textlink="">
      <xdr:nvSpPr>
        <xdr:cNvPr id="129" name="AutoShape 9">
          <a:extLst>
            <a:ext uri="{FF2B5EF4-FFF2-40B4-BE49-F238E27FC236}">
              <a16:creationId xmlns:a16="http://schemas.microsoft.com/office/drawing/2014/main" id="{4304BF1A-2C43-4EDC-BA00-13A59940F5CA}"/>
            </a:ext>
          </a:extLst>
        </xdr:cNvPr>
        <xdr:cNvSpPr>
          <a:spLocks/>
        </xdr:cNvSpPr>
      </xdr:nvSpPr>
      <xdr:spPr bwMode="auto">
        <a:xfrm>
          <a:off x="8115300" y="13487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219075</xdr:colOff>
      <xdr:row>4</xdr:row>
      <xdr:rowOff>228600</xdr:rowOff>
    </xdr:from>
    <xdr:to>
      <xdr:col>32</xdr:col>
      <xdr:colOff>28575</xdr:colOff>
      <xdr:row>8</xdr:row>
      <xdr:rowOff>28575</xdr:rowOff>
    </xdr:to>
    <xdr:sp macro="" textlink="">
      <xdr:nvSpPr>
        <xdr:cNvPr id="130" name="AutoShape 10">
          <a:extLst>
            <a:ext uri="{FF2B5EF4-FFF2-40B4-BE49-F238E27FC236}">
              <a16:creationId xmlns:a16="http://schemas.microsoft.com/office/drawing/2014/main" id="{2A05BCE4-512D-4CA2-A0CE-EA2D027ADBA1}"/>
            </a:ext>
          </a:extLst>
        </xdr:cNvPr>
        <xdr:cNvSpPr>
          <a:spLocks/>
        </xdr:cNvSpPr>
      </xdr:nvSpPr>
      <xdr:spPr bwMode="auto">
        <a:xfrm>
          <a:off x="8837295" y="13487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266700</xdr:colOff>
      <xdr:row>4</xdr:row>
      <xdr:rowOff>228600</xdr:rowOff>
    </xdr:from>
    <xdr:to>
      <xdr:col>29</xdr:col>
      <xdr:colOff>76200</xdr:colOff>
      <xdr:row>8</xdr:row>
      <xdr:rowOff>38100</xdr:rowOff>
    </xdr:to>
    <xdr:sp macro="" textlink="">
      <xdr:nvSpPr>
        <xdr:cNvPr id="131" name="AutoShape 29">
          <a:extLst>
            <a:ext uri="{FF2B5EF4-FFF2-40B4-BE49-F238E27FC236}">
              <a16:creationId xmlns:a16="http://schemas.microsoft.com/office/drawing/2014/main" id="{B7AD1A3C-7796-49D2-9987-804F34FB7F00}"/>
            </a:ext>
          </a:extLst>
        </xdr:cNvPr>
        <xdr:cNvSpPr>
          <a:spLocks/>
        </xdr:cNvSpPr>
      </xdr:nvSpPr>
      <xdr:spPr bwMode="auto">
        <a:xfrm>
          <a:off x="8115300" y="13487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219075</xdr:colOff>
      <xdr:row>4</xdr:row>
      <xdr:rowOff>228600</xdr:rowOff>
    </xdr:from>
    <xdr:to>
      <xdr:col>32</xdr:col>
      <xdr:colOff>28575</xdr:colOff>
      <xdr:row>8</xdr:row>
      <xdr:rowOff>28575</xdr:rowOff>
    </xdr:to>
    <xdr:sp macro="" textlink="">
      <xdr:nvSpPr>
        <xdr:cNvPr id="132" name="AutoShape 30">
          <a:extLst>
            <a:ext uri="{FF2B5EF4-FFF2-40B4-BE49-F238E27FC236}">
              <a16:creationId xmlns:a16="http://schemas.microsoft.com/office/drawing/2014/main" id="{EDC1FDC7-5653-4B4A-A9F1-DE77C7C131F7}"/>
            </a:ext>
          </a:extLst>
        </xdr:cNvPr>
        <xdr:cNvSpPr>
          <a:spLocks/>
        </xdr:cNvSpPr>
      </xdr:nvSpPr>
      <xdr:spPr bwMode="auto">
        <a:xfrm>
          <a:off x="8837295" y="13487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266700</xdr:colOff>
      <xdr:row>9</xdr:row>
      <xdr:rowOff>228600</xdr:rowOff>
    </xdr:from>
    <xdr:to>
      <xdr:col>29</xdr:col>
      <xdr:colOff>76200</xdr:colOff>
      <xdr:row>13</xdr:row>
      <xdr:rowOff>38100</xdr:rowOff>
    </xdr:to>
    <xdr:sp macro="" textlink="">
      <xdr:nvSpPr>
        <xdr:cNvPr id="133" name="AutoShape 9">
          <a:extLst>
            <a:ext uri="{FF2B5EF4-FFF2-40B4-BE49-F238E27FC236}">
              <a16:creationId xmlns:a16="http://schemas.microsoft.com/office/drawing/2014/main" id="{D48BE678-33AD-42D0-ABBA-0C0DC2809E98}"/>
            </a:ext>
          </a:extLst>
        </xdr:cNvPr>
        <xdr:cNvSpPr>
          <a:spLocks/>
        </xdr:cNvSpPr>
      </xdr:nvSpPr>
      <xdr:spPr bwMode="auto">
        <a:xfrm>
          <a:off x="8115300" y="22250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219075</xdr:colOff>
      <xdr:row>9</xdr:row>
      <xdr:rowOff>228600</xdr:rowOff>
    </xdr:from>
    <xdr:to>
      <xdr:col>32</xdr:col>
      <xdr:colOff>28575</xdr:colOff>
      <xdr:row>13</xdr:row>
      <xdr:rowOff>28575</xdr:rowOff>
    </xdr:to>
    <xdr:sp macro="" textlink="">
      <xdr:nvSpPr>
        <xdr:cNvPr id="134" name="AutoShape 10">
          <a:extLst>
            <a:ext uri="{FF2B5EF4-FFF2-40B4-BE49-F238E27FC236}">
              <a16:creationId xmlns:a16="http://schemas.microsoft.com/office/drawing/2014/main" id="{D4109206-E5D9-4A19-91B0-210DF5352584}"/>
            </a:ext>
          </a:extLst>
        </xdr:cNvPr>
        <xdr:cNvSpPr>
          <a:spLocks/>
        </xdr:cNvSpPr>
      </xdr:nvSpPr>
      <xdr:spPr bwMode="auto">
        <a:xfrm>
          <a:off x="8837295" y="22250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266700</xdr:colOff>
      <xdr:row>9</xdr:row>
      <xdr:rowOff>228600</xdr:rowOff>
    </xdr:from>
    <xdr:to>
      <xdr:col>29</xdr:col>
      <xdr:colOff>76200</xdr:colOff>
      <xdr:row>13</xdr:row>
      <xdr:rowOff>38100</xdr:rowOff>
    </xdr:to>
    <xdr:sp macro="" textlink="">
      <xdr:nvSpPr>
        <xdr:cNvPr id="135" name="AutoShape 29">
          <a:extLst>
            <a:ext uri="{FF2B5EF4-FFF2-40B4-BE49-F238E27FC236}">
              <a16:creationId xmlns:a16="http://schemas.microsoft.com/office/drawing/2014/main" id="{E4FBEF73-462F-4717-8A42-D9B2AF963421}"/>
            </a:ext>
          </a:extLst>
        </xdr:cNvPr>
        <xdr:cNvSpPr>
          <a:spLocks/>
        </xdr:cNvSpPr>
      </xdr:nvSpPr>
      <xdr:spPr bwMode="auto">
        <a:xfrm>
          <a:off x="8115300" y="22250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219075</xdr:colOff>
      <xdr:row>9</xdr:row>
      <xdr:rowOff>228600</xdr:rowOff>
    </xdr:from>
    <xdr:to>
      <xdr:col>32</xdr:col>
      <xdr:colOff>28575</xdr:colOff>
      <xdr:row>13</xdr:row>
      <xdr:rowOff>28575</xdr:rowOff>
    </xdr:to>
    <xdr:sp macro="" textlink="">
      <xdr:nvSpPr>
        <xdr:cNvPr id="136" name="AutoShape 30">
          <a:extLst>
            <a:ext uri="{FF2B5EF4-FFF2-40B4-BE49-F238E27FC236}">
              <a16:creationId xmlns:a16="http://schemas.microsoft.com/office/drawing/2014/main" id="{94342DF6-8188-4E8E-9B0A-9347028F2892}"/>
            </a:ext>
          </a:extLst>
        </xdr:cNvPr>
        <xdr:cNvSpPr>
          <a:spLocks/>
        </xdr:cNvSpPr>
      </xdr:nvSpPr>
      <xdr:spPr bwMode="auto">
        <a:xfrm>
          <a:off x="8837295" y="22250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266700</xdr:colOff>
      <xdr:row>14</xdr:row>
      <xdr:rowOff>228600</xdr:rowOff>
    </xdr:from>
    <xdr:to>
      <xdr:col>29</xdr:col>
      <xdr:colOff>76200</xdr:colOff>
      <xdr:row>18</xdr:row>
      <xdr:rowOff>38100</xdr:rowOff>
    </xdr:to>
    <xdr:sp macro="" textlink="">
      <xdr:nvSpPr>
        <xdr:cNvPr id="137" name="AutoShape 9">
          <a:extLst>
            <a:ext uri="{FF2B5EF4-FFF2-40B4-BE49-F238E27FC236}">
              <a16:creationId xmlns:a16="http://schemas.microsoft.com/office/drawing/2014/main" id="{1F58B04F-9050-44D1-969F-A9A5285E4A63}"/>
            </a:ext>
          </a:extLst>
        </xdr:cNvPr>
        <xdr:cNvSpPr>
          <a:spLocks/>
        </xdr:cNvSpPr>
      </xdr:nvSpPr>
      <xdr:spPr bwMode="auto">
        <a:xfrm>
          <a:off x="8115300" y="31013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219075</xdr:colOff>
      <xdr:row>14</xdr:row>
      <xdr:rowOff>228600</xdr:rowOff>
    </xdr:from>
    <xdr:to>
      <xdr:col>32</xdr:col>
      <xdr:colOff>28575</xdr:colOff>
      <xdr:row>18</xdr:row>
      <xdr:rowOff>28575</xdr:rowOff>
    </xdr:to>
    <xdr:sp macro="" textlink="">
      <xdr:nvSpPr>
        <xdr:cNvPr id="138" name="AutoShape 10">
          <a:extLst>
            <a:ext uri="{FF2B5EF4-FFF2-40B4-BE49-F238E27FC236}">
              <a16:creationId xmlns:a16="http://schemas.microsoft.com/office/drawing/2014/main" id="{4A185CA9-8865-4687-B386-81439F388CD6}"/>
            </a:ext>
          </a:extLst>
        </xdr:cNvPr>
        <xdr:cNvSpPr>
          <a:spLocks/>
        </xdr:cNvSpPr>
      </xdr:nvSpPr>
      <xdr:spPr bwMode="auto">
        <a:xfrm>
          <a:off x="8837295" y="31013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266700</xdr:colOff>
      <xdr:row>14</xdr:row>
      <xdr:rowOff>228600</xdr:rowOff>
    </xdr:from>
    <xdr:to>
      <xdr:col>29</xdr:col>
      <xdr:colOff>76200</xdr:colOff>
      <xdr:row>18</xdr:row>
      <xdr:rowOff>38100</xdr:rowOff>
    </xdr:to>
    <xdr:sp macro="" textlink="">
      <xdr:nvSpPr>
        <xdr:cNvPr id="139" name="AutoShape 29">
          <a:extLst>
            <a:ext uri="{FF2B5EF4-FFF2-40B4-BE49-F238E27FC236}">
              <a16:creationId xmlns:a16="http://schemas.microsoft.com/office/drawing/2014/main" id="{80AB651E-38EE-4B96-B306-C7D6DBF97231}"/>
            </a:ext>
          </a:extLst>
        </xdr:cNvPr>
        <xdr:cNvSpPr>
          <a:spLocks/>
        </xdr:cNvSpPr>
      </xdr:nvSpPr>
      <xdr:spPr bwMode="auto">
        <a:xfrm>
          <a:off x="8115300" y="31013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219075</xdr:colOff>
      <xdr:row>14</xdr:row>
      <xdr:rowOff>228600</xdr:rowOff>
    </xdr:from>
    <xdr:to>
      <xdr:col>32</xdr:col>
      <xdr:colOff>28575</xdr:colOff>
      <xdr:row>18</xdr:row>
      <xdr:rowOff>28575</xdr:rowOff>
    </xdr:to>
    <xdr:sp macro="" textlink="">
      <xdr:nvSpPr>
        <xdr:cNvPr id="140" name="AutoShape 30">
          <a:extLst>
            <a:ext uri="{FF2B5EF4-FFF2-40B4-BE49-F238E27FC236}">
              <a16:creationId xmlns:a16="http://schemas.microsoft.com/office/drawing/2014/main" id="{F61386C6-B554-470A-8D66-ABE5EB0B9900}"/>
            </a:ext>
          </a:extLst>
        </xdr:cNvPr>
        <xdr:cNvSpPr>
          <a:spLocks/>
        </xdr:cNvSpPr>
      </xdr:nvSpPr>
      <xdr:spPr bwMode="auto">
        <a:xfrm>
          <a:off x="8837295" y="31013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266700</xdr:colOff>
      <xdr:row>19</xdr:row>
      <xdr:rowOff>228600</xdr:rowOff>
    </xdr:from>
    <xdr:to>
      <xdr:col>29</xdr:col>
      <xdr:colOff>76200</xdr:colOff>
      <xdr:row>23</xdr:row>
      <xdr:rowOff>38100</xdr:rowOff>
    </xdr:to>
    <xdr:sp macro="" textlink="">
      <xdr:nvSpPr>
        <xdr:cNvPr id="141" name="AutoShape 9">
          <a:extLst>
            <a:ext uri="{FF2B5EF4-FFF2-40B4-BE49-F238E27FC236}">
              <a16:creationId xmlns:a16="http://schemas.microsoft.com/office/drawing/2014/main" id="{F644CAE7-5D3E-4F9A-A472-36EA31BE6DF9}"/>
            </a:ext>
          </a:extLst>
        </xdr:cNvPr>
        <xdr:cNvSpPr>
          <a:spLocks/>
        </xdr:cNvSpPr>
      </xdr:nvSpPr>
      <xdr:spPr bwMode="auto">
        <a:xfrm>
          <a:off x="8115300" y="39776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219075</xdr:colOff>
      <xdr:row>19</xdr:row>
      <xdr:rowOff>228600</xdr:rowOff>
    </xdr:from>
    <xdr:to>
      <xdr:col>32</xdr:col>
      <xdr:colOff>28575</xdr:colOff>
      <xdr:row>23</xdr:row>
      <xdr:rowOff>28575</xdr:rowOff>
    </xdr:to>
    <xdr:sp macro="" textlink="">
      <xdr:nvSpPr>
        <xdr:cNvPr id="142" name="AutoShape 10">
          <a:extLst>
            <a:ext uri="{FF2B5EF4-FFF2-40B4-BE49-F238E27FC236}">
              <a16:creationId xmlns:a16="http://schemas.microsoft.com/office/drawing/2014/main" id="{7D36D80F-42B6-4697-AC94-46FFD57C1C6B}"/>
            </a:ext>
          </a:extLst>
        </xdr:cNvPr>
        <xdr:cNvSpPr>
          <a:spLocks/>
        </xdr:cNvSpPr>
      </xdr:nvSpPr>
      <xdr:spPr bwMode="auto">
        <a:xfrm>
          <a:off x="8837295" y="39776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266700</xdr:colOff>
      <xdr:row>19</xdr:row>
      <xdr:rowOff>228600</xdr:rowOff>
    </xdr:from>
    <xdr:to>
      <xdr:col>29</xdr:col>
      <xdr:colOff>76200</xdr:colOff>
      <xdr:row>23</xdr:row>
      <xdr:rowOff>38100</xdr:rowOff>
    </xdr:to>
    <xdr:sp macro="" textlink="">
      <xdr:nvSpPr>
        <xdr:cNvPr id="143" name="AutoShape 29">
          <a:extLst>
            <a:ext uri="{FF2B5EF4-FFF2-40B4-BE49-F238E27FC236}">
              <a16:creationId xmlns:a16="http://schemas.microsoft.com/office/drawing/2014/main" id="{DE6C6321-66B5-4ADB-992E-D7F07A2C15CE}"/>
            </a:ext>
          </a:extLst>
        </xdr:cNvPr>
        <xdr:cNvSpPr>
          <a:spLocks/>
        </xdr:cNvSpPr>
      </xdr:nvSpPr>
      <xdr:spPr bwMode="auto">
        <a:xfrm>
          <a:off x="8115300" y="39776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219075</xdr:colOff>
      <xdr:row>19</xdr:row>
      <xdr:rowOff>228600</xdr:rowOff>
    </xdr:from>
    <xdr:to>
      <xdr:col>32</xdr:col>
      <xdr:colOff>28575</xdr:colOff>
      <xdr:row>23</xdr:row>
      <xdr:rowOff>28575</xdr:rowOff>
    </xdr:to>
    <xdr:sp macro="" textlink="">
      <xdr:nvSpPr>
        <xdr:cNvPr id="144" name="AutoShape 30">
          <a:extLst>
            <a:ext uri="{FF2B5EF4-FFF2-40B4-BE49-F238E27FC236}">
              <a16:creationId xmlns:a16="http://schemas.microsoft.com/office/drawing/2014/main" id="{27412116-6037-414D-BCBC-C6B95E33509C}"/>
            </a:ext>
          </a:extLst>
        </xdr:cNvPr>
        <xdr:cNvSpPr>
          <a:spLocks/>
        </xdr:cNvSpPr>
      </xdr:nvSpPr>
      <xdr:spPr bwMode="auto">
        <a:xfrm>
          <a:off x="8837295" y="39776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/>
        <a:lstStyle/>
        <a:p>
          <a:endParaRPr lang="en-US" altLang="ja-JP"/>
        </a:p>
        <a:p>
          <a:endParaRPr lang="ja-JP" altLang="en-US"/>
        </a:p>
      </xdr:txBody>
    </xdr:sp>
    <xdr:clientData/>
  </xdr:twoCellAnchor>
  <xdr:twoCellAnchor>
    <xdr:from>
      <xdr:col>33</xdr:col>
      <xdr:colOff>266700</xdr:colOff>
      <xdr:row>29</xdr:row>
      <xdr:rowOff>228600</xdr:rowOff>
    </xdr:from>
    <xdr:to>
      <xdr:col>34</xdr:col>
      <xdr:colOff>76200</xdr:colOff>
      <xdr:row>33</xdr:row>
      <xdr:rowOff>38100</xdr:rowOff>
    </xdr:to>
    <xdr:sp macro="" textlink="">
      <xdr:nvSpPr>
        <xdr:cNvPr id="145" name="AutoShape 9">
          <a:extLst>
            <a:ext uri="{FF2B5EF4-FFF2-40B4-BE49-F238E27FC236}">
              <a16:creationId xmlns:a16="http://schemas.microsoft.com/office/drawing/2014/main" id="{D014F475-D2A6-452D-AD34-8C4483D92FA8}"/>
            </a:ext>
          </a:extLst>
        </xdr:cNvPr>
        <xdr:cNvSpPr>
          <a:spLocks/>
        </xdr:cNvSpPr>
      </xdr:nvSpPr>
      <xdr:spPr bwMode="auto">
        <a:xfrm>
          <a:off x="9372600" y="57302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219075</xdr:colOff>
      <xdr:row>29</xdr:row>
      <xdr:rowOff>228600</xdr:rowOff>
    </xdr:from>
    <xdr:to>
      <xdr:col>37</xdr:col>
      <xdr:colOff>28575</xdr:colOff>
      <xdr:row>33</xdr:row>
      <xdr:rowOff>28575</xdr:rowOff>
    </xdr:to>
    <xdr:sp macro="" textlink="">
      <xdr:nvSpPr>
        <xdr:cNvPr id="146" name="AutoShape 10">
          <a:extLst>
            <a:ext uri="{FF2B5EF4-FFF2-40B4-BE49-F238E27FC236}">
              <a16:creationId xmlns:a16="http://schemas.microsoft.com/office/drawing/2014/main" id="{BB521098-F910-49D0-B999-5A628A6AA054}"/>
            </a:ext>
          </a:extLst>
        </xdr:cNvPr>
        <xdr:cNvSpPr>
          <a:spLocks/>
        </xdr:cNvSpPr>
      </xdr:nvSpPr>
      <xdr:spPr bwMode="auto">
        <a:xfrm>
          <a:off x="10094595" y="57302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33</xdr:col>
      <xdr:colOff>266700</xdr:colOff>
      <xdr:row>29</xdr:row>
      <xdr:rowOff>228600</xdr:rowOff>
    </xdr:from>
    <xdr:to>
      <xdr:col>34</xdr:col>
      <xdr:colOff>76200</xdr:colOff>
      <xdr:row>33</xdr:row>
      <xdr:rowOff>38100</xdr:rowOff>
    </xdr:to>
    <xdr:sp macro="" textlink="">
      <xdr:nvSpPr>
        <xdr:cNvPr id="147" name="AutoShape 29">
          <a:extLst>
            <a:ext uri="{FF2B5EF4-FFF2-40B4-BE49-F238E27FC236}">
              <a16:creationId xmlns:a16="http://schemas.microsoft.com/office/drawing/2014/main" id="{3AFE96CA-4653-4373-AE32-838E607975CD}"/>
            </a:ext>
          </a:extLst>
        </xdr:cNvPr>
        <xdr:cNvSpPr>
          <a:spLocks/>
        </xdr:cNvSpPr>
      </xdr:nvSpPr>
      <xdr:spPr bwMode="auto">
        <a:xfrm>
          <a:off x="9372600" y="57302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219075</xdr:colOff>
      <xdr:row>29</xdr:row>
      <xdr:rowOff>228600</xdr:rowOff>
    </xdr:from>
    <xdr:to>
      <xdr:col>37</xdr:col>
      <xdr:colOff>28575</xdr:colOff>
      <xdr:row>33</xdr:row>
      <xdr:rowOff>28575</xdr:rowOff>
    </xdr:to>
    <xdr:sp macro="" textlink="">
      <xdr:nvSpPr>
        <xdr:cNvPr id="148" name="AutoShape 30">
          <a:extLst>
            <a:ext uri="{FF2B5EF4-FFF2-40B4-BE49-F238E27FC236}">
              <a16:creationId xmlns:a16="http://schemas.microsoft.com/office/drawing/2014/main" id="{447A0E7B-8CEE-43EE-8050-0D658682CD07}"/>
            </a:ext>
          </a:extLst>
        </xdr:cNvPr>
        <xdr:cNvSpPr>
          <a:spLocks/>
        </xdr:cNvSpPr>
      </xdr:nvSpPr>
      <xdr:spPr bwMode="auto">
        <a:xfrm>
          <a:off x="10094595" y="57302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266700</xdr:colOff>
      <xdr:row>4</xdr:row>
      <xdr:rowOff>228600</xdr:rowOff>
    </xdr:from>
    <xdr:to>
      <xdr:col>34</xdr:col>
      <xdr:colOff>76200</xdr:colOff>
      <xdr:row>8</xdr:row>
      <xdr:rowOff>38100</xdr:rowOff>
    </xdr:to>
    <xdr:sp macro="" textlink="">
      <xdr:nvSpPr>
        <xdr:cNvPr id="149" name="AutoShape 9">
          <a:extLst>
            <a:ext uri="{FF2B5EF4-FFF2-40B4-BE49-F238E27FC236}">
              <a16:creationId xmlns:a16="http://schemas.microsoft.com/office/drawing/2014/main" id="{173C0596-21B6-4836-9002-4EC367BE3891}"/>
            </a:ext>
          </a:extLst>
        </xdr:cNvPr>
        <xdr:cNvSpPr>
          <a:spLocks/>
        </xdr:cNvSpPr>
      </xdr:nvSpPr>
      <xdr:spPr bwMode="auto">
        <a:xfrm>
          <a:off x="9372600" y="13487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219075</xdr:colOff>
      <xdr:row>4</xdr:row>
      <xdr:rowOff>228600</xdr:rowOff>
    </xdr:from>
    <xdr:to>
      <xdr:col>37</xdr:col>
      <xdr:colOff>28575</xdr:colOff>
      <xdr:row>8</xdr:row>
      <xdr:rowOff>28575</xdr:rowOff>
    </xdr:to>
    <xdr:sp macro="" textlink="">
      <xdr:nvSpPr>
        <xdr:cNvPr id="150" name="AutoShape 10">
          <a:extLst>
            <a:ext uri="{FF2B5EF4-FFF2-40B4-BE49-F238E27FC236}">
              <a16:creationId xmlns:a16="http://schemas.microsoft.com/office/drawing/2014/main" id="{EEE7A983-716B-4F48-9B4E-4FF772D1258E}"/>
            </a:ext>
          </a:extLst>
        </xdr:cNvPr>
        <xdr:cNvSpPr>
          <a:spLocks/>
        </xdr:cNvSpPr>
      </xdr:nvSpPr>
      <xdr:spPr bwMode="auto">
        <a:xfrm>
          <a:off x="10094595" y="13487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266700</xdr:colOff>
      <xdr:row>4</xdr:row>
      <xdr:rowOff>228600</xdr:rowOff>
    </xdr:from>
    <xdr:to>
      <xdr:col>34</xdr:col>
      <xdr:colOff>76200</xdr:colOff>
      <xdr:row>8</xdr:row>
      <xdr:rowOff>38100</xdr:rowOff>
    </xdr:to>
    <xdr:sp macro="" textlink="">
      <xdr:nvSpPr>
        <xdr:cNvPr id="151" name="AutoShape 29">
          <a:extLst>
            <a:ext uri="{FF2B5EF4-FFF2-40B4-BE49-F238E27FC236}">
              <a16:creationId xmlns:a16="http://schemas.microsoft.com/office/drawing/2014/main" id="{D5AAAFAB-4A33-45CE-BEBE-2DCDF3430020}"/>
            </a:ext>
          </a:extLst>
        </xdr:cNvPr>
        <xdr:cNvSpPr>
          <a:spLocks/>
        </xdr:cNvSpPr>
      </xdr:nvSpPr>
      <xdr:spPr bwMode="auto">
        <a:xfrm>
          <a:off x="9372600" y="13487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219075</xdr:colOff>
      <xdr:row>4</xdr:row>
      <xdr:rowOff>228600</xdr:rowOff>
    </xdr:from>
    <xdr:to>
      <xdr:col>37</xdr:col>
      <xdr:colOff>28575</xdr:colOff>
      <xdr:row>8</xdr:row>
      <xdr:rowOff>28575</xdr:rowOff>
    </xdr:to>
    <xdr:sp macro="" textlink="">
      <xdr:nvSpPr>
        <xdr:cNvPr id="152" name="AutoShape 30">
          <a:extLst>
            <a:ext uri="{FF2B5EF4-FFF2-40B4-BE49-F238E27FC236}">
              <a16:creationId xmlns:a16="http://schemas.microsoft.com/office/drawing/2014/main" id="{3E4E53A6-5D30-4BAF-8A43-B2027C7FE9C8}"/>
            </a:ext>
          </a:extLst>
        </xdr:cNvPr>
        <xdr:cNvSpPr>
          <a:spLocks/>
        </xdr:cNvSpPr>
      </xdr:nvSpPr>
      <xdr:spPr bwMode="auto">
        <a:xfrm>
          <a:off x="10094595" y="13487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266700</xdr:colOff>
      <xdr:row>9</xdr:row>
      <xdr:rowOff>228600</xdr:rowOff>
    </xdr:from>
    <xdr:to>
      <xdr:col>34</xdr:col>
      <xdr:colOff>76200</xdr:colOff>
      <xdr:row>13</xdr:row>
      <xdr:rowOff>38100</xdr:rowOff>
    </xdr:to>
    <xdr:sp macro="" textlink="">
      <xdr:nvSpPr>
        <xdr:cNvPr id="153" name="AutoShape 9">
          <a:extLst>
            <a:ext uri="{FF2B5EF4-FFF2-40B4-BE49-F238E27FC236}">
              <a16:creationId xmlns:a16="http://schemas.microsoft.com/office/drawing/2014/main" id="{CB2DA163-6375-4E6E-92B0-DAB040CEC453}"/>
            </a:ext>
          </a:extLst>
        </xdr:cNvPr>
        <xdr:cNvSpPr>
          <a:spLocks/>
        </xdr:cNvSpPr>
      </xdr:nvSpPr>
      <xdr:spPr bwMode="auto">
        <a:xfrm>
          <a:off x="9372600" y="22250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219075</xdr:colOff>
      <xdr:row>9</xdr:row>
      <xdr:rowOff>228600</xdr:rowOff>
    </xdr:from>
    <xdr:to>
      <xdr:col>37</xdr:col>
      <xdr:colOff>28575</xdr:colOff>
      <xdr:row>13</xdr:row>
      <xdr:rowOff>28575</xdr:rowOff>
    </xdr:to>
    <xdr:sp macro="" textlink="">
      <xdr:nvSpPr>
        <xdr:cNvPr id="154" name="AutoShape 10">
          <a:extLst>
            <a:ext uri="{FF2B5EF4-FFF2-40B4-BE49-F238E27FC236}">
              <a16:creationId xmlns:a16="http://schemas.microsoft.com/office/drawing/2014/main" id="{09702A81-29B1-41A4-8A2A-722AA1D57B3D}"/>
            </a:ext>
          </a:extLst>
        </xdr:cNvPr>
        <xdr:cNvSpPr>
          <a:spLocks/>
        </xdr:cNvSpPr>
      </xdr:nvSpPr>
      <xdr:spPr bwMode="auto">
        <a:xfrm>
          <a:off x="10094595" y="22250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266700</xdr:colOff>
      <xdr:row>9</xdr:row>
      <xdr:rowOff>228600</xdr:rowOff>
    </xdr:from>
    <xdr:to>
      <xdr:col>34</xdr:col>
      <xdr:colOff>76200</xdr:colOff>
      <xdr:row>13</xdr:row>
      <xdr:rowOff>38100</xdr:rowOff>
    </xdr:to>
    <xdr:sp macro="" textlink="">
      <xdr:nvSpPr>
        <xdr:cNvPr id="155" name="AutoShape 29">
          <a:extLst>
            <a:ext uri="{FF2B5EF4-FFF2-40B4-BE49-F238E27FC236}">
              <a16:creationId xmlns:a16="http://schemas.microsoft.com/office/drawing/2014/main" id="{B31F7684-4BE6-4AD0-82B6-547C0065CDA0}"/>
            </a:ext>
          </a:extLst>
        </xdr:cNvPr>
        <xdr:cNvSpPr>
          <a:spLocks/>
        </xdr:cNvSpPr>
      </xdr:nvSpPr>
      <xdr:spPr bwMode="auto">
        <a:xfrm>
          <a:off x="9372600" y="22250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219075</xdr:colOff>
      <xdr:row>9</xdr:row>
      <xdr:rowOff>228600</xdr:rowOff>
    </xdr:from>
    <xdr:to>
      <xdr:col>37</xdr:col>
      <xdr:colOff>28575</xdr:colOff>
      <xdr:row>13</xdr:row>
      <xdr:rowOff>28575</xdr:rowOff>
    </xdr:to>
    <xdr:sp macro="" textlink="">
      <xdr:nvSpPr>
        <xdr:cNvPr id="156" name="AutoShape 30">
          <a:extLst>
            <a:ext uri="{FF2B5EF4-FFF2-40B4-BE49-F238E27FC236}">
              <a16:creationId xmlns:a16="http://schemas.microsoft.com/office/drawing/2014/main" id="{A1D982F8-B80B-46F9-A509-A607F33D6B42}"/>
            </a:ext>
          </a:extLst>
        </xdr:cNvPr>
        <xdr:cNvSpPr>
          <a:spLocks/>
        </xdr:cNvSpPr>
      </xdr:nvSpPr>
      <xdr:spPr bwMode="auto">
        <a:xfrm>
          <a:off x="10094595" y="22250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266700</xdr:colOff>
      <xdr:row>24</xdr:row>
      <xdr:rowOff>228600</xdr:rowOff>
    </xdr:from>
    <xdr:to>
      <xdr:col>29</xdr:col>
      <xdr:colOff>76200</xdr:colOff>
      <xdr:row>28</xdr:row>
      <xdr:rowOff>38100</xdr:rowOff>
    </xdr:to>
    <xdr:sp macro="" textlink="">
      <xdr:nvSpPr>
        <xdr:cNvPr id="157" name="AutoShape 9">
          <a:extLst>
            <a:ext uri="{FF2B5EF4-FFF2-40B4-BE49-F238E27FC236}">
              <a16:creationId xmlns:a16="http://schemas.microsoft.com/office/drawing/2014/main" id="{EBE7DB02-3617-42FD-9388-2752E60DCFD0}"/>
            </a:ext>
          </a:extLst>
        </xdr:cNvPr>
        <xdr:cNvSpPr>
          <a:spLocks/>
        </xdr:cNvSpPr>
      </xdr:nvSpPr>
      <xdr:spPr bwMode="auto">
        <a:xfrm>
          <a:off x="8115300" y="48539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219075</xdr:colOff>
      <xdr:row>24</xdr:row>
      <xdr:rowOff>228600</xdr:rowOff>
    </xdr:from>
    <xdr:to>
      <xdr:col>32</xdr:col>
      <xdr:colOff>28575</xdr:colOff>
      <xdr:row>28</xdr:row>
      <xdr:rowOff>28575</xdr:rowOff>
    </xdr:to>
    <xdr:sp macro="" textlink="">
      <xdr:nvSpPr>
        <xdr:cNvPr id="158" name="AutoShape 10">
          <a:extLst>
            <a:ext uri="{FF2B5EF4-FFF2-40B4-BE49-F238E27FC236}">
              <a16:creationId xmlns:a16="http://schemas.microsoft.com/office/drawing/2014/main" id="{821F256B-475C-4411-867E-1414DC787309}"/>
            </a:ext>
          </a:extLst>
        </xdr:cNvPr>
        <xdr:cNvSpPr>
          <a:spLocks/>
        </xdr:cNvSpPr>
      </xdr:nvSpPr>
      <xdr:spPr bwMode="auto">
        <a:xfrm>
          <a:off x="8837295" y="48539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266700</xdr:colOff>
      <xdr:row>24</xdr:row>
      <xdr:rowOff>228600</xdr:rowOff>
    </xdr:from>
    <xdr:to>
      <xdr:col>29</xdr:col>
      <xdr:colOff>76200</xdr:colOff>
      <xdr:row>28</xdr:row>
      <xdr:rowOff>38100</xdr:rowOff>
    </xdr:to>
    <xdr:sp macro="" textlink="">
      <xdr:nvSpPr>
        <xdr:cNvPr id="159" name="AutoShape 29">
          <a:extLst>
            <a:ext uri="{FF2B5EF4-FFF2-40B4-BE49-F238E27FC236}">
              <a16:creationId xmlns:a16="http://schemas.microsoft.com/office/drawing/2014/main" id="{92E35C99-6551-46CF-9B7D-862C11E503B7}"/>
            </a:ext>
          </a:extLst>
        </xdr:cNvPr>
        <xdr:cNvSpPr>
          <a:spLocks/>
        </xdr:cNvSpPr>
      </xdr:nvSpPr>
      <xdr:spPr bwMode="auto">
        <a:xfrm>
          <a:off x="8115300" y="48539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219075</xdr:colOff>
      <xdr:row>24</xdr:row>
      <xdr:rowOff>228600</xdr:rowOff>
    </xdr:from>
    <xdr:to>
      <xdr:col>32</xdr:col>
      <xdr:colOff>28575</xdr:colOff>
      <xdr:row>28</xdr:row>
      <xdr:rowOff>28575</xdr:rowOff>
    </xdr:to>
    <xdr:sp macro="" textlink="">
      <xdr:nvSpPr>
        <xdr:cNvPr id="160" name="AutoShape 30">
          <a:extLst>
            <a:ext uri="{FF2B5EF4-FFF2-40B4-BE49-F238E27FC236}">
              <a16:creationId xmlns:a16="http://schemas.microsoft.com/office/drawing/2014/main" id="{EC08AEB5-A8DA-4A50-B7FB-52F45E9AF2F9}"/>
            </a:ext>
          </a:extLst>
        </xdr:cNvPr>
        <xdr:cNvSpPr>
          <a:spLocks/>
        </xdr:cNvSpPr>
      </xdr:nvSpPr>
      <xdr:spPr bwMode="auto">
        <a:xfrm>
          <a:off x="8837295" y="48539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219075</xdr:colOff>
      <xdr:row>14</xdr:row>
      <xdr:rowOff>228600</xdr:rowOff>
    </xdr:from>
    <xdr:to>
      <xdr:col>37</xdr:col>
      <xdr:colOff>28575</xdr:colOff>
      <xdr:row>18</xdr:row>
      <xdr:rowOff>28575</xdr:rowOff>
    </xdr:to>
    <xdr:sp macro="" textlink="">
      <xdr:nvSpPr>
        <xdr:cNvPr id="161" name="AutoShape 10">
          <a:extLst>
            <a:ext uri="{FF2B5EF4-FFF2-40B4-BE49-F238E27FC236}">
              <a16:creationId xmlns:a16="http://schemas.microsoft.com/office/drawing/2014/main" id="{A6DF8D3A-A55F-4D58-965F-28A2FBD3FB95}"/>
            </a:ext>
          </a:extLst>
        </xdr:cNvPr>
        <xdr:cNvSpPr>
          <a:spLocks/>
        </xdr:cNvSpPr>
      </xdr:nvSpPr>
      <xdr:spPr bwMode="auto">
        <a:xfrm>
          <a:off x="10094595" y="31013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219075</xdr:colOff>
      <xdr:row>14</xdr:row>
      <xdr:rowOff>228600</xdr:rowOff>
    </xdr:from>
    <xdr:to>
      <xdr:col>37</xdr:col>
      <xdr:colOff>28575</xdr:colOff>
      <xdr:row>18</xdr:row>
      <xdr:rowOff>28575</xdr:rowOff>
    </xdr:to>
    <xdr:sp macro="" textlink="">
      <xdr:nvSpPr>
        <xdr:cNvPr id="162" name="AutoShape 30">
          <a:extLst>
            <a:ext uri="{FF2B5EF4-FFF2-40B4-BE49-F238E27FC236}">
              <a16:creationId xmlns:a16="http://schemas.microsoft.com/office/drawing/2014/main" id="{601276E9-F67A-4166-AC79-5207A314B59E}"/>
            </a:ext>
          </a:extLst>
        </xdr:cNvPr>
        <xdr:cNvSpPr>
          <a:spLocks/>
        </xdr:cNvSpPr>
      </xdr:nvSpPr>
      <xdr:spPr bwMode="auto">
        <a:xfrm>
          <a:off x="10094595" y="31013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266700</xdr:colOff>
      <xdr:row>19</xdr:row>
      <xdr:rowOff>228600</xdr:rowOff>
    </xdr:from>
    <xdr:to>
      <xdr:col>34</xdr:col>
      <xdr:colOff>76200</xdr:colOff>
      <xdr:row>23</xdr:row>
      <xdr:rowOff>38100</xdr:rowOff>
    </xdr:to>
    <xdr:sp macro="" textlink="">
      <xdr:nvSpPr>
        <xdr:cNvPr id="163" name="AutoShape 9">
          <a:extLst>
            <a:ext uri="{FF2B5EF4-FFF2-40B4-BE49-F238E27FC236}">
              <a16:creationId xmlns:a16="http://schemas.microsoft.com/office/drawing/2014/main" id="{B2BA818B-E831-4B6E-BDDF-AAC7F82146EB}"/>
            </a:ext>
          </a:extLst>
        </xdr:cNvPr>
        <xdr:cNvSpPr>
          <a:spLocks/>
        </xdr:cNvSpPr>
      </xdr:nvSpPr>
      <xdr:spPr bwMode="auto">
        <a:xfrm>
          <a:off x="9372600" y="39776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219075</xdr:colOff>
      <xdr:row>19</xdr:row>
      <xdr:rowOff>228600</xdr:rowOff>
    </xdr:from>
    <xdr:to>
      <xdr:col>37</xdr:col>
      <xdr:colOff>28575</xdr:colOff>
      <xdr:row>23</xdr:row>
      <xdr:rowOff>28575</xdr:rowOff>
    </xdr:to>
    <xdr:sp macro="" textlink="">
      <xdr:nvSpPr>
        <xdr:cNvPr id="164" name="AutoShape 10">
          <a:extLst>
            <a:ext uri="{FF2B5EF4-FFF2-40B4-BE49-F238E27FC236}">
              <a16:creationId xmlns:a16="http://schemas.microsoft.com/office/drawing/2014/main" id="{BAC18FE1-3B1B-4537-BB6A-F796B7A68897}"/>
            </a:ext>
          </a:extLst>
        </xdr:cNvPr>
        <xdr:cNvSpPr>
          <a:spLocks/>
        </xdr:cNvSpPr>
      </xdr:nvSpPr>
      <xdr:spPr bwMode="auto">
        <a:xfrm>
          <a:off x="10094595" y="39776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219075</xdr:colOff>
      <xdr:row>19</xdr:row>
      <xdr:rowOff>228600</xdr:rowOff>
    </xdr:from>
    <xdr:to>
      <xdr:col>37</xdr:col>
      <xdr:colOff>28575</xdr:colOff>
      <xdr:row>23</xdr:row>
      <xdr:rowOff>28575</xdr:rowOff>
    </xdr:to>
    <xdr:sp macro="" textlink="">
      <xdr:nvSpPr>
        <xdr:cNvPr id="166" name="AutoShape 30">
          <a:extLst>
            <a:ext uri="{FF2B5EF4-FFF2-40B4-BE49-F238E27FC236}">
              <a16:creationId xmlns:a16="http://schemas.microsoft.com/office/drawing/2014/main" id="{D872AB55-B44E-43FD-8F10-B8FB58814D52}"/>
            </a:ext>
          </a:extLst>
        </xdr:cNvPr>
        <xdr:cNvSpPr>
          <a:spLocks/>
        </xdr:cNvSpPr>
      </xdr:nvSpPr>
      <xdr:spPr bwMode="auto">
        <a:xfrm>
          <a:off x="10094595" y="39776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266700</xdr:colOff>
      <xdr:row>34</xdr:row>
      <xdr:rowOff>219075</xdr:rowOff>
    </xdr:from>
    <xdr:to>
      <xdr:col>29</xdr:col>
      <xdr:colOff>76200</xdr:colOff>
      <xdr:row>38</xdr:row>
      <xdr:rowOff>28575</xdr:rowOff>
    </xdr:to>
    <xdr:sp macro="" textlink="">
      <xdr:nvSpPr>
        <xdr:cNvPr id="167" name="AutoShape 8">
          <a:extLst>
            <a:ext uri="{FF2B5EF4-FFF2-40B4-BE49-F238E27FC236}">
              <a16:creationId xmlns:a16="http://schemas.microsoft.com/office/drawing/2014/main" id="{62341470-52C1-4792-AE76-DBC8F0EB2EFD}"/>
            </a:ext>
          </a:extLst>
        </xdr:cNvPr>
        <xdr:cNvSpPr>
          <a:spLocks/>
        </xdr:cNvSpPr>
      </xdr:nvSpPr>
      <xdr:spPr bwMode="auto">
        <a:xfrm>
          <a:off x="8115300" y="6604635"/>
          <a:ext cx="76200" cy="55626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209550</xdr:colOff>
      <xdr:row>34</xdr:row>
      <xdr:rowOff>228600</xdr:rowOff>
    </xdr:from>
    <xdr:to>
      <xdr:col>32</xdr:col>
      <xdr:colOff>19050</xdr:colOff>
      <xdr:row>38</xdr:row>
      <xdr:rowOff>28575</xdr:rowOff>
    </xdr:to>
    <xdr:sp macro="" textlink="">
      <xdr:nvSpPr>
        <xdr:cNvPr id="168" name="AutoShape 30">
          <a:extLst>
            <a:ext uri="{FF2B5EF4-FFF2-40B4-BE49-F238E27FC236}">
              <a16:creationId xmlns:a16="http://schemas.microsoft.com/office/drawing/2014/main" id="{F0BEBB17-B6BF-4D3D-B316-6195EEDCA6E6}"/>
            </a:ext>
          </a:extLst>
        </xdr:cNvPr>
        <xdr:cNvSpPr>
          <a:spLocks/>
        </xdr:cNvSpPr>
      </xdr:nvSpPr>
      <xdr:spPr bwMode="auto">
        <a:xfrm>
          <a:off x="8827770" y="66065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233855</xdr:colOff>
      <xdr:row>29</xdr:row>
      <xdr:rowOff>137182</xdr:rowOff>
    </xdr:from>
    <xdr:to>
      <xdr:col>24</xdr:col>
      <xdr:colOff>43355</xdr:colOff>
      <xdr:row>32</xdr:row>
      <xdr:rowOff>170902</xdr:rowOff>
    </xdr:to>
    <xdr:sp macro="" textlink="">
      <xdr:nvSpPr>
        <xdr:cNvPr id="169" name="AutoShape 8">
          <a:extLst>
            <a:ext uri="{FF2B5EF4-FFF2-40B4-BE49-F238E27FC236}">
              <a16:creationId xmlns:a16="http://schemas.microsoft.com/office/drawing/2014/main" id="{A464DD55-0D19-4CD2-869F-CCB8527BDAC4}"/>
            </a:ext>
          </a:extLst>
        </xdr:cNvPr>
        <xdr:cNvSpPr>
          <a:spLocks/>
        </xdr:cNvSpPr>
      </xdr:nvSpPr>
      <xdr:spPr bwMode="auto">
        <a:xfrm>
          <a:off x="6840395" y="5692162"/>
          <a:ext cx="60960" cy="55950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209550</xdr:colOff>
      <xdr:row>29</xdr:row>
      <xdr:rowOff>228600</xdr:rowOff>
    </xdr:from>
    <xdr:to>
      <xdr:col>27</xdr:col>
      <xdr:colOff>19050</xdr:colOff>
      <xdr:row>33</xdr:row>
      <xdr:rowOff>28575</xdr:rowOff>
    </xdr:to>
    <xdr:sp macro="" textlink="">
      <xdr:nvSpPr>
        <xdr:cNvPr id="170" name="AutoShape 30">
          <a:extLst>
            <a:ext uri="{FF2B5EF4-FFF2-40B4-BE49-F238E27FC236}">
              <a16:creationId xmlns:a16="http://schemas.microsoft.com/office/drawing/2014/main" id="{E6598290-E893-4D20-A783-1626ACD0BD00}"/>
            </a:ext>
          </a:extLst>
        </xdr:cNvPr>
        <xdr:cNvSpPr>
          <a:spLocks/>
        </xdr:cNvSpPr>
      </xdr:nvSpPr>
      <xdr:spPr bwMode="auto">
        <a:xfrm>
          <a:off x="7570470" y="57302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266700</xdr:colOff>
      <xdr:row>34</xdr:row>
      <xdr:rowOff>219075</xdr:rowOff>
    </xdr:from>
    <xdr:to>
      <xdr:col>4</xdr:col>
      <xdr:colOff>76200</xdr:colOff>
      <xdr:row>38</xdr:row>
      <xdr:rowOff>28575</xdr:rowOff>
    </xdr:to>
    <xdr:sp macro="" textlink="">
      <xdr:nvSpPr>
        <xdr:cNvPr id="171" name="AutoShape 8">
          <a:extLst>
            <a:ext uri="{FF2B5EF4-FFF2-40B4-BE49-F238E27FC236}">
              <a16:creationId xmlns:a16="http://schemas.microsoft.com/office/drawing/2014/main" id="{2CFBB93A-3E10-49D8-B7A1-F6A8C5CCFE01}"/>
            </a:ext>
          </a:extLst>
        </xdr:cNvPr>
        <xdr:cNvSpPr>
          <a:spLocks/>
        </xdr:cNvSpPr>
      </xdr:nvSpPr>
      <xdr:spPr bwMode="auto">
        <a:xfrm>
          <a:off x="1828800" y="6604635"/>
          <a:ext cx="76200" cy="55626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209550</xdr:colOff>
      <xdr:row>34</xdr:row>
      <xdr:rowOff>228600</xdr:rowOff>
    </xdr:from>
    <xdr:to>
      <xdr:col>7</xdr:col>
      <xdr:colOff>19050</xdr:colOff>
      <xdr:row>38</xdr:row>
      <xdr:rowOff>28575</xdr:rowOff>
    </xdr:to>
    <xdr:sp macro="" textlink="">
      <xdr:nvSpPr>
        <xdr:cNvPr id="172" name="AutoShape 30">
          <a:extLst>
            <a:ext uri="{FF2B5EF4-FFF2-40B4-BE49-F238E27FC236}">
              <a16:creationId xmlns:a16="http://schemas.microsoft.com/office/drawing/2014/main" id="{B6847291-349B-4858-B16B-5021E18243D1}"/>
            </a:ext>
          </a:extLst>
        </xdr:cNvPr>
        <xdr:cNvSpPr>
          <a:spLocks/>
        </xdr:cNvSpPr>
      </xdr:nvSpPr>
      <xdr:spPr bwMode="auto">
        <a:xfrm>
          <a:off x="2541270" y="66065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34</xdr:row>
      <xdr:rowOff>219075</xdr:rowOff>
    </xdr:from>
    <xdr:to>
      <xdr:col>9</xdr:col>
      <xdr:colOff>76200</xdr:colOff>
      <xdr:row>38</xdr:row>
      <xdr:rowOff>28575</xdr:rowOff>
    </xdr:to>
    <xdr:sp macro="" textlink="">
      <xdr:nvSpPr>
        <xdr:cNvPr id="173" name="AutoShape 8">
          <a:extLst>
            <a:ext uri="{FF2B5EF4-FFF2-40B4-BE49-F238E27FC236}">
              <a16:creationId xmlns:a16="http://schemas.microsoft.com/office/drawing/2014/main" id="{F9353C7E-1E88-4ABF-8051-C936ACB4E30B}"/>
            </a:ext>
          </a:extLst>
        </xdr:cNvPr>
        <xdr:cNvSpPr>
          <a:spLocks/>
        </xdr:cNvSpPr>
      </xdr:nvSpPr>
      <xdr:spPr bwMode="auto">
        <a:xfrm>
          <a:off x="3086100" y="6604635"/>
          <a:ext cx="76200" cy="55626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209550</xdr:colOff>
      <xdr:row>35</xdr:row>
      <xdr:rowOff>3175</xdr:rowOff>
    </xdr:from>
    <xdr:to>
      <xdr:col>12</xdr:col>
      <xdr:colOff>19050</xdr:colOff>
      <xdr:row>38</xdr:row>
      <xdr:rowOff>28575</xdr:rowOff>
    </xdr:to>
    <xdr:sp macro="" textlink="">
      <xdr:nvSpPr>
        <xdr:cNvPr id="174" name="AutoShape 30">
          <a:extLst>
            <a:ext uri="{FF2B5EF4-FFF2-40B4-BE49-F238E27FC236}">
              <a16:creationId xmlns:a16="http://schemas.microsoft.com/office/drawing/2014/main" id="{B07F5560-B3AB-44E8-8F69-D614E1F46CED}"/>
            </a:ext>
          </a:extLst>
        </xdr:cNvPr>
        <xdr:cNvSpPr>
          <a:spLocks/>
        </xdr:cNvSpPr>
      </xdr:nvSpPr>
      <xdr:spPr bwMode="auto">
        <a:xfrm>
          <a:off x="3798570" y="6609715"/>
          <a:ext cx="60960" cy="551180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266700</xdr:colOff>
      <xdr:row>29</xdr:row>
      <xdr:rowOff>219075</xdr:rowOff>
    </xdr:from>
    <xdr:to>
      <xdr:col>4</xdr:col>
      <xdr:colOff>76200</xdr:colOff>
      <xdr:row>33</xdr:row>
      <xdr:rowOff>28575</xdr:rowOff>
    </xdr:to>
    <xdr:sp macro="" textlink="">
      <xdr:nvSpPr>
        <xdr:cNvPr id="175" name="AutoShape 8">
          <a:extLst>
            <a:ext uri="{FF2B5EF4-FFF2-40B4-BE49-F238E27FC236}">
              <a16:creationId xmlns:a16="http://schemas.microsoft.com/office/drawing/2014/main" id="{20EECE23-72DB-4066-93F5-D4CDC976989E}"/>
            </a:ext>
          </a:extLst>
        </xdr:cNvPr>
        <xdr:cNvSpPr>
          <a:spLocks/>
        </xdr:cNvSpPr>
      </xdr:nvSpPr>
      <xdr:spPr bwMode="auto">
        <a:xfrm>
          <a:off x="1828800" y="5728335"/>
          <a:ext cx="76200" cy="55626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209550</xdr:colOff>
      <xdr:row>29</xdr:row>
      <xdr:rowOff>228600</xdr:rowOff>
    </xdr:from>
    <xdr:to>
      <xdr:col>7</xdr:col>
      <xdr:colOff>19050</xdr:colOff>
      <xdr:row>33</xdr:row>
      <xdr:rowOff>28575</xdr:rowOff>
    </xdr:to>
    <xdr:sp macro="" textlink="">
      <xdr:nvSpPr>
        <xdr:cNvPr id="176" name="AutoShape 30">
          <a:extLst>
            <a:ext uri="{FF2B5EF4-FFF2-40B4-BE49-F238E27FC236}">
              <a16:creationId xmlns:a16="http://schemas.microsoft.com/office/drawing/2014/main" id="{2D5187E8-DFEB-4BD7-9950-36FA3272A049}"/>
            </a:ext>
          </a:extLst>
        </xdr:cNvPr>
        <xdr:cNvSpPr>
          <a:spLocks/>
        </xdr:cNvSpPr>
      </xdr:nvSpPr>
      <xdr:spPr bwMode="auto">
        <a:xfrm>
          <a:off x="2541270" y="57302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266700</xdr:colOff>
      <xdr:row>29</xdr:row>
      <xdr:rowOff>219075</xdr:rowOff>
    </xdr:from>
    <xdr:to>
      <xdr:col>9</xdr:col>
      <xdr:colOff>76200</xdr:colOff>
      <xdr:row>33</xdr:row>
      <xdr:rowOff>28575</xdr:rowOff>
    </xdr:to>
    <xdr:sp macro="" textlink="">
      <xdr:nvSpPr>
        <xdr:cNvPr id="177" name="AutoShape 8">
          <a:extLst>
            <a:ext uri="{FF2B5EF4-FFF2-40B4-BE49-F238E27FC236}">
              <a16:creationId xmlns:a16="http://schemas.microsoft.com/office/drawing/2014/main" id="{60EFFA22-27C5-4013-90E9-21C820B9D9B9}"/>
            </a:ext>
          </a:extLst>
        </xdr:cNvPr>
        <xdr:cNvSpPr>
          <a:spLocks/>
        </xdr:cNvSpPr>
      </xdr:nvSpPr>
      <xdr:spPr bwMode="auto">
        <a:xfrm>
          <a:off x="3086100" y="5728335"/>
          <a:ext cx="76200" cy="55626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209550</xdr:colOff>
      <xdr:row>29</xdr:row>
      <xdr:rowOff>228600</xdr:rowOff>
    </xdr:from>
    <xdr:to>
      <xdr:col>12</xdr:col>
      <xdr:colOff>19050</xdr:colOff>
      <xdr:row>33</xdr:row>
      <xdr:rowOff>28575</xdr:rowOff>
    </xdr:to>
    <xdr:sp macro="" textlink="">
      <xdr:nvSpPr>
        <xdr:cNvPr id="178" name="AutoShape 30">
          <a:extLst>
            <a:ext uri="{FF2B5EF4-FFF2-40B4-BE49-F238E27FC236}">
              <a16:creationId xmlns:a16="http://schemas.microsoft.com/office/drawing/2014/main" id="{6968168A-2CD7-45DC-86C3-E634A31E1AFA}"/>
            </a:ext>
          </a:extLst>
        </xdr:cNvPr>
        <xdr:cNvSpPr>
          <a:spLocks/>
        </xdr:cNvSpPr>
      </xdr:nvSpPr>
      <xdr:spPr bwMode="auto">
        <a:xfrm>
          <a:off x="3798570" y="57302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266700</xdr:colOff>
      <xdr:row>34</xdr:row>
      <xdr:rowOff>219075</xdr:rowOff>
    </xdr:from>
    <xdr:to>
      <xdr:col>14</xdr:col>
      <xdr:colOff>76200</xdr:colOff>
      <xdr:row>38</xdr:row>
      <xdr:rowOff>28575</xdr:rowOff>
    </xdr:to>
    <xdr:sp macro="" textlink="">
      <xdr:nvSpPr>
        <xdr:cNvPr id="179" name="AutoShape 8">
          <a:extLst>
            <a:ext uri="{FF2B5EF4-FFF2-40B4-BE49-F238E27FC236}">
              <a16:creationId xmlns:a16="http://schemas.microsoft.com/office/drawing/2014/main" id="{78EC60C2-7425-49CC-A4B0-0EE5778C66C3}"/>
            </a:ext>
          </a:extLst>
        </xdr:cNvPr>
        <xdr:cNvSpPr>
          <a:spLocks/>
        </xdr:cNvSpPr>
      </xdr:nvSpPr>
      <xdr:spPr bwMode="auto">
        <a:xfrm>
          <a:off x="4343400" y="6604635"/>
          <a:ext cx="76200" cy="55626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209550</xdr:colOff>
      <xdr:row>34</xdr:row>
      <xdr:rowOff>228600</xdr:rowOff>
    </xdr:from>
    <xdr:to>
      <xdr:col>17</xdr:col>
      <xdr:colOff>19050</xdr:colOff>
      <xdr:row>38</xdr:row>
      <xdr:rowOff>28575</xdr:rowOff>
    </xdr:to>
    <xdr:sp macro="" textlink="">
      <xdr:nvSpPr>
        <xdr:cNvPr id="180" name="AutoShape 30">
          <a:extLst>
            <a:ext uri="{FF2B5EF4-FFF2-40B4-BE49-F238E27FC236}">
              <a16:creationId xmlns:a16="http://schemas.microsoft.com/office/drawing/2014/main" id="{FCDBE0D2-1032-4FD5-AB85-8D9421E34FB0}"/>
            </a:ext>
          </a:extLst>
        </xdr:cNvPr>
        <xdr:cNvSpPr>
          <a:spLocks/>
        </xdr:cNvSpPr>
      </xdr:nvSpPr>
      <xdr:spPr bwMode="auto">
        <a:xfrm>
          <a:off x="5055870" y="66065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266700</xdr:colOff>
      <xdr:row>29</xdr:row>
      <xdr:rowOff>219075</xdr:rowOff>
    </xdr:from>
    <xdr:to>
      <xdr:col>14</xdr:col>
      <xdr:colOff>76200</xdr:colOff>
      <xdr:row>33</xdr:row>
      <xdr:rowOff>28575</xdr:rowOff>
    </xdr:to>
    <xdr:sp macro="" textlink="">
      <xdr:nvSpPr>
        <xdr:cNvPr id="181" name="AutoShape 8">
          <a:extLst>
            <a:ext uri="{FF2B5EF4-FFF2-40B4-BE49-F238E27FC236}">
              <a16:creationId xmlns:a16="http://schemas.microsoft.com/office/drawing/2014/main" id="{43E76D9E-08A2-47D6-B8A8-D671FF8F17A1}"/>
            </a:ext>
          </a:extLst>
        </xdr:cNvPr>
        <xdr:cNvSpPr>
          <a:spLocks/>
        </xdr:cNvSpPr>
      </xdr:nvSpPr>
      <xdr:spPr bwMode="auto">
        <a:xfrm>
          <a:off x="4343400" y="5728335"/>
          <a:ext cx="76200" cy="55626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266700</xdr:colOff>
      <xdr:row>29</xdr:row>
      <xdr:rowOff>219075</xdr:rowOff>
    </xdr:from>
    <xdr:to>
      <xdr:col>19</xdr:col>
      <xdr:colOff>76200</xdr:colOff>
      <xdr:row>33</xdr:row>
      <xdr:rowOff>28575</xdr:rowOff>
    </xdr:to>
    <xdr:sp macro="" textlink="">
      <xdr:nvSpPr>
        <xdr:cNvPr id="182" name="AutoShape 8">
          <a:extLst>
            <a:ext uri="{FF2B5EF4-FFF2-40B4-BE49-F238E27FC236}">
              <a16:creationId xmlns:a16="http://schemas.microsoft.com/office/drawing/2014/main" id="{BB805E38-ACEF-47E5-B06D-618DC9D8AC6F}"/>
            </a:ext>
          </a:extLst>
        </xdr:cNvPr>
        <xdr:cNvSpPr>
          <a:spLocks/>
        </xdr:cNvSpPr>
      </xdr:nvSpPr>
      <xdr:spPr bwMode="auto">
        <a:xfrm>
          <a:off x="5600700" y="5728335"/>
          <a:ext cx="76200" cy="55626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266700</xdr:colOff>
      <xdr:row>24</xdr:row>
      <xdr:rowOff>228600</xdr:rowOff>
    </xdr:from>
    <xdr:to>
      <xdr:col>34</xdr:col>
      <xdr:colOff>76200</xdr:colOff>
      <xdr:row>28</xdr:row>
      <xdr:rowOff>38100</xdr:rowOff>
    </xdr:to>
    <xdr:sp macro="" textlink="">
      <xdr:nvSpPr>
        <xdr:cNvPr id="183" name="AutoShape 9">
          <a:extLst>
            <a:ext uri="{FF2B5EF4-FFF2-40B4-BE49-F238E27FC236}">
              <a16:creationId xmlns:a16="http://schemas.microsoft.com/office/drawing/2014/main" id="{AEF2B14F-9800-4379-B67B-C2DED7515A6D}"/>
            </a:ext>
          </a:extLst>
        </xdr:cNvPr>
        <xdr:cNvSpPr>
          <a:spLocks/>
        </xdr:cNvSpPr>
      </xdr:nvSpPr>
      <xdr:spPr bwMode="auto">
        <a:xfrm>
          <a:off x="9372600" y="48539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219075</xdr:colOff>
      <xdr:row>24</xdr:row>
      <xdr:rowOff>228600</xdr:rowOff>
    </xdr:from>
    <xdr:to>
      <xdr:col>37</xdr:col>
      <xdr:colOff>28575</xdr:colOff>
      <xdr:row>28</xdr:row>
      <xdr:rowOff>28575</xdr:rowOff>
    </xdr:to>
    <xdr:sp macro="" textlink="">
      <xdr:nvSpPr>
        <xdr:cNvPr id="184" name="AutoShape 10">
          <a:extLst>
            <a:ext uri="{FF2B5EF4-FFF2-40B4-BE49-F238E27FC236}">
              <a16:creationId xmlns:a16="http://schemas.microsoft.com/office/drawing/2014/main" id="{ABE8F850-12AE-44DF-B57F-8B4DC6404F6D}"/>
            </a:ext>
          </a:extLst>
        </xdr:cNvPr>
        <xdr:cNvSpPr>
          <a:spLocks/>
        </xdr:cNvSpPr>
      </xdr:nvSpPr>
      <xdr:spPr bwMode="auto">
        <a:xfrm>
          <a:off x="10094595" y="48539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266700</xdr:colOff>
      <xdr:row>24</xdr:row>
      <xdr:rowOff>228600</xdr:rowOff>
    </xdr:from>
    <xdr:to>
      <xdr:col>34</xdr:col>
      <xdr:colOff>76200</xdr:colOff>
      <xdr:row>28</xdr:row>
      <xdr:rowOff>38100</xdr:rowOff>
    </xdr:to>
    <xdr:sp macro="" textlink="">
      <xdr:nvSpPr>
        <xdr:cNvPr id="185" name="AutoShape 29">
          <a:extLst>
            <a:ext uri="{FF2B5EF4-FFF2-40B4-BE49-F238E27FC236}">
              <a16:creationId xmlns:a16="http://schemas.microsoft.com/office/drawing/2014/main" id="{6D57751D-F090-42F1-821E-F2A0E101E98A}"/>
            </a:ext>
          </a:extLst>
        </xdr:cNvPr>
        <xdr:cNvSpPr>
          <a:spLocks/>
        </xdr:cNvSpPr>
      </xdr:nvSpPr>
      <xdr:spPr bwMode="auto">
        <a:xfrm>
          <a:off x="9372600" y="48539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219075</xdr:colOff>
      <xdr:row>24</xdr:row>
      <xdr:rowOff>228600</xdr:rowOff>
    </xdr:from>
    <xdr:to>
      <xdr:col>37</xdr:col>
      <xdr:colOff>28575</xdr:colOff>
      <xdr:row>28</xdr:row>
      <xdr:rowOff>28575</xdr:rowOff>
    </xdr:to>
    <xdr:sp macro="" textlink="">
      <xdr:nvSpPr>
        <xdr:cNvPr id="186" name="AutoShape 30">
          <a:extLst>
            <a:ext uri="{FF2B5EF4-FFF2-40B4-BE49-F238E27FC236}">
              <a16:creationId xmlns:a16="http://schemas.microsoft.com/office/drawing/2014/main" id="{E66B1B36-4130-45CE-9649-5A1EE5FA5AAF}"/>
            </a:ext>
          </a:extLst>
        </xdr:cNvPr>
        <xdr:cNvSpPr>
          <a:spLocks/>
        </xdr:cNvSpPr>
      </xdr:nvSpPr>
      <xdr:spPr bwMode="auto">
        <a:xfrm>
          <a:off x="10094595" y="48539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233855</xdr:colOff>
      <xdr:row>34</xdr:row>
      <xdr:rowOff>137182</xdr:rowOff>
    </xdr:from>
    <xdr:to>
      <xdr:col>24</xdr:col>
      <xdr:colOff>43355</xdr:colOff>
      <xdr:row>37</xdr:row>
      <xdr:rowOff>170902</xdr:rowOff>
    </xdr:to>
    <xdr:sp macro="" textlink="">
      <xdr:nvSpPr>
        <xdr:cNvPr id="187" name="AutoShape 8">
          <a:extLst>
            <a:ext uri="{FF2B5EF4-FFF2-40B4-BE49-F238E27FC236}">
              <a16:creationId xmlns:a16="http://schemas.microsoft.com/office/drawing/2014/main" id="{07DC72A6-3CDD-4093-BD75-7EE4E198F2BC}"/>
            </a:ext>
          </a:extLst>
        </xdr:cNvPr>
        <xdr:cNvSpPr>
          <a:spLocks/>
        </xdr:cNvSpPr>
      </xdr:nvSpPr>
      <xdr:spPr bwMode="auto">
        <a:xfrm>
          <a:off x="6840395" y="6568462"/>
          <a:ext cx="60960" cy="55950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209550</xdr:colOff>
      <xdr:row>34</xdr:row>
      <xdr:rowOff>228600</xdr:rowOff>
    </xdr:from>
    <xdr:to>
      <xdr:col>27</xdr:col>
      <xdr:colOff>19050</xdr:colOff>
      <xdr:row>38</xdr:row>
      <xdr:rowOff>28575</xdr:rowOff>
    </xdr:to>
    <xdr:sp macro="" textlink="">
      <xdr:nvSpPr>
        <xdr:cNvPr id="188" name="AutoShape 30">
          <a:extLst>
            <a:ext uri="{FF2B5EF4-FFF2-40B4-BE49-F238E27FC236}">
              <a16:creationId xmlns:a16="http://schemas.microsoft.com/office/drawing/2014/main" id="{4F7B7D80-803A-406E-8B22-FFD28E395A95}"/>
            </a:ext>
          </a:extLst>
        </xdr:cNvPr>
        <xdr:cNvSpPr>
          <a:spLocks/>
        </xdr:cNvSpPr>
      </xdr:nvSpPr>
      <xdr:spPr bwMode="auto">
        <a:xfrm>
          <a:off x="7570470" y="66065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266700</xdr:colOff>
      <xdr:row>34</xdr:row>
      <xdr:rowOff>219075</xdr:rowOff>
    </xdr:from>
    <xdr:to>
      <xdr:col>19</xdr:col>
      <xdr:colOff>76200</xdr:colOff>
      <xdr:row>38</xdr:row>
      <xdr:rowOff>28575</xdr:rowOff>
    </xdr:to>
    <xdr:sp macro="" textlink="">
      <xdr:nvSpPr>
        <xdr:cNvPr id="189" name="AutoShape 8">
          <a:extLst>
            <a:ext uri="{FF2B5EF4-FFF2-40B4-BE49-F238E27FC236}">
              <a16:creationId xmlns:a16="http://schemas.microsoft.com/office/drawing/2014/main" id="{10921E21-948D-42EB-9B08-B6B374D39FF2}"/>
            </a:ext>
          </a:extLst>
        </xdr:cNvPr>
        <xdr:cNvSpPr>
          <a:spLocks/>
        </xdr:cNvSpPr>
      </xdr:nvSpPr>
      <xdr:spPr bwMode="auto">
        <a:xfrm>
          <a:off x="5600700" y="6604635"/>
          <a:ext cx="76200" cy="55626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209550</xdr:colOff>
      <xdr:row>34</xdr:row>
      <xdr:rowOff>228600</xdr:rowOff>
    </xdr:from>
    <xdr:to>
      <xdr:col>22</xdr:col>
      <xdr:colOff>19050</xdr:colOff>
      <xdr:row>38</xdr:row>
      <xdr:rowOff>28575</xdr:rowOff>
    </xdr:to>
    <xdr:sp macro="" textlink="">
      <xdr:nvSpPr>
        <xdr:cNvPr id="190" name="AutoShape 30">
          <a:extLst>
            <a:ext uri="{FF2B5EF4-FFF2-40B4-BE49-F238E27FC236}">
              <a16:creationId xmlns:a16="http://schemas.microsoft.com/office/drawing/2014/main" id="{9C73BF3D-E10D-4DEE-A434-004A7C6F57A1}"/>
            </a:ext>
          </a:extLst>
        </xdr:cNvPr>
        <xdr:cNvSpPr>
          <a:spLocks/>
        </xdr:cNvSpPr>
      </xdr:nvSpPr>
      <xdr:spPr bwMode="auto">
        <a:xfrm>
          <a:off x="6313170" y="66065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233855</xdr:colOff>
      <xdr:row>34</xdr:row>
      <xdr:rowOff>137182</xdr:rowOff>
    </xdr:from>
    <xdr:to>
      <xdr:col>24</xdr:col>
      <xdr:colOff>43355</xdr:colOff>
      <xdr:row>37</xdr:row>
      <xdr:rowOff>170902</xdr:rowOff>
    </xdr:to>
    <xdr:sp macro="" textlink="">
      <xdr:nvSpPr>
        <xdr:cNvPr id="191" name="AutoShape 8">
          <a:extLst>
            <a:ext uri="{FF2B5EF4-FFF2-40B4-BE49-F238E27FC236}">
              <a16:creationId xmlns:a16="http://schemas.microsoft.com/office/drawing/2014/main" id="{433BCAFE-C2C6-407E-AFD6-2CFB6B84FE96}"/>
            </a:ext>
          </a:extLst>
        </xdr:cNvPr>
        <xdr:cNvSpPr>
          <a:spLocks/>
        </xdr:cNvSpPr>
      </xdr:nvSpPr>
      <xdr:spPr bwMode="auto">
        <a:xfrm>
          <a:off x="6840395" y="6568462"/>
          <a:ext cx="60960" cy="55950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209550</xdr:colOff>
      <xdr:row>34</xdr:row>
      <xdr:rowOff>228600</xdr:rowOff>
    </xdr:from>
    <xdr:to>
      <xdr:col>27</xdr:col>
      <xdr:colOff>19050</xdr:colOff>
      <xdr:row>38</xdr:row>
      <xdr:rowOff>28575</xdr:rowOff>
    </xdr:to>
    <xdr:sp macro="" textlink="">
      <xdr:nvSpPr>
        <xdr:cNvPr id="192" name="AutoShape 30">
          <a:extLst>
            <a:ext uri="{FF2B5EF4-FFF2-40B4-BE49-F238E27FC236}">
              <a16:creationId xmlns:a16="http://schemas.microsoft.com/office/drawing/2014/main" id="{8BB966D4-D09D-4FBF-B165-E9C1E95E57D4}"/>
            </a:ext>
          </a:extLst>
        </xdr:cNvPr>
        <xdr:cNvSpPr>
          <a:spLocks/>
        </xdr:cNvSpPr>
      </xdr:nvSpPr>
      <xdr:spPr bwMode="auto">
        <a:xfrm>
          <a:off x="7570470" y="66065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266700</xdr:colOff>
      <xdr:row>34</xdr:row>
      <xdr:rowOff>219075</xdr:rowOff>
    </xdr:from>
    <xdr:to>
      <xdr:col>19</xdr:col>
      <xdr:colOff>76200</xdr:colOff>
      <xdr:row>38</xdr:row>
      <xdr:rowOff>28575</xdr:rowOff>
    </xdr:to>
    <xdr:sp macro="" textlink="">
      <xdr:nvSpPr>
        <xdr:cNvPr id="193" name="AutoShape 8">
          <a:extLst>
            <a:ext uri="{FF2B5EF4-FFF2-40B4-BE49-F238E27FC236}">
              <a16:creationId xmlns:a16="http://schemas.microsoft.com/office/drawing/2014/main" id="{7D256A8D-2C34-41B7-AA65-E4B12E91207C}"/>
            </a:ext>
          </a:extLst>
        </xdr:cNvPr>
        <xdr:cNvSpPr>
          <a:spLocks/>
        </xdr:cNvSpPr>
      </xdr:nvSpPr>
      <xdr:spPr bwMode="auto">
        <a:xfrm>
          <a:off x="5600700" y="6604635"/>
          <a:ext cx="76200" cy="55626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21</xdr:col>
      <xdr:colOff>209550</xdr:colOff>
      <xdr:row>34</xdr:row>
      <xdr:rowOff>228600</xdr:rowOff>
    </xdr:from>
    <xdr:to>
      <xdr:col>22</xdr:col>
      <xdr:colOff>19050</xdr:colOff>
      <xdr:row>38</xdr:row>
      <xdr:rowOff>28575</xdr:rowOff>
    </xdr:to>
    <xdr:sp macro="" textlink="">
      <xdr:nvSpPr>
        <xdr:cNvPr id="194" name="AutoShape 30">
          <a:extLst>
            <a:ext uri="{FF2B5EF4-FFF2-40B4-BE49-F238E27FC236}">
              <a16:creationId xmlns:a16="http://schemas.microsoft.com/office/drawing/2014/main" id="{9E48FB9E-7155-4436-BE39-6E171A1E11C8}"/>
            </a:ext>
          </a:extLst>
        </xdr:cNvPr>
        <xdr:cNvSpPr>
          <a:spLocks/>
        </xdr:cNvSpPr>
      </xdr:nvSpPr>
      <xdr:spPr bwMode="auto">
        <a:xfrm>
          <a:off x="6313170" y="66065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266700</xdr:colOff>
      <xdr:row>4</xdr:row>
      <xdr:rowOff>228600</xdr:rowOff>
    </xdr:from>
    <xdr:to>
      <xdr:col>29</xdr:col>
      <xdr:colOff>76200</xdr:colOff>
      <xdr:row>8</xdr:row>
      <xdr:rowOff>38100</xdr:rowOff>
    </xdr:to>
    <xdr:sp macro="" textlink="">
      <xdr:nvSpPr>
        <xdr:cNvPr id="195" name="AutoShape 9">
          <a:extLst>
            <a:ext uri="{FF2B5EF4-FFF2-40B4-BE49-F238E27FC236}">
              <a16:creationId xmlns:a16="http://schemas.microsoft.com/office/drawing/2014/main" id="{D200A1C4-09A0-4B23-AFC5-E2F30E474141}"/>
            </a:ext>
          </a:extLst>
        </xdr:cNvPr>
        <xdr:cNvSpPr>
          <a:spLocks/>
        </xdr:cNvSpPr>
      </xdr:nvSpPr>
      <xdr:spPr bwMode="auto">
        <a:xfrm>
          <a:off x="8115300" y="13487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219075</xdr:colOff>
      <xdr:row>4</xdr:row>
      <xdr:rowOff>228600</xdr:rowOff>
    </xdr:from>
    <xdr:to>
      <xdr:col>32</xdr:col>
      <xdr:colOff>28575</xdr:colOff>
      <xdr:row>8</xdr:row>
      <xdr:rowOff>28575</xdr:rowOff>
    </xdr:to>
    <xdr:sp macro="" textlink="">
      <xdr:nvSpPr>
        <xdr:cNvPr id="196" name="AutoShape 10">
          <a:extLst>
            <a:ext uri="{FF2B5EF4-FFF2-40B4-BE49-F238E27FC236}">
              <a16:creationId xmlns:a16="http://schemas.microsoft.com/office/drawing/2014/main" id="{8E214554-CE52-4CDC-B4C5-A11BE7FFC8AA}"/>
            </a:ext>
          </a:extLst>
        </xdr:cNvPr>
        <xdr:cNvSpPr>
          <a:spLocks/>
        </xdr:cNvSpPr>
      </xdr:nvSpPr>
      <xdr:spPr bwMode="auto">
        <a:xfrm>
          <a:off x="8837295" y="13487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266700</xdr:colOff>
      <xdr:row>4</xdr:row>
      <xdr:rowOff>228600</xdr:rowOff>
    </xdr:from>
    <xdr:to>
      <xdr:col>29</xdr:col>
      <xdr:colOff>76200</xdr:colOff>
      <xdr:row>8</xdr:row>
      <xdr:rowOff>38100</xdr:rowOff>
    </xdr:to>
    <xdr:sp macro="" textlink="">
      <xdr:nvSpPr>
        <xdr:cNvPr id="197" name="AutoShape 29">
          <a:extLst>
            <a:ext uri="{FF2B5EF4-FFF2-40B4-BE49-F238E27FC236}">
              <a16:creationId xmlns:a16="http://schemas.microsoft.com/office/drawing/2014/main" id="{73EB7451-786F-4E67-BA61-2CBDFB76BA5A}"/>
            </a:ext>
          </a:extLst>
        </xdr:cNvPr>
        <xdr:cNvSpPr>
          <a:spLocks/>
        </xdr:cNvSpPr>
      </xdr:nvSpPr>
      <xdr:spPr bwMode="auto">
        <a:xfrm>
          <a:off x="8115300" y="13487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219075</xdr:colOff>
      <xdr:row>4</xdr:row>
      <xdr:rowOff>228600</xdr:rowOff>
    </xdr:from>
    <xdr:to>
      <xdr:col>32</xdr:col>
      <xdr:colOff>28575</xdr:colOff>
      <xdr:row>8</xdr:row>
      <xdr:rowOff>28575</xdr:rowOff>
    </xdr:to>
    <xdr:sp macro="" textlink="">
      <xdr:nvSpPr>
        <xdr:cNvPr id="198" name="AutoShape 30">
          <a:extLst>
            <a:ext uri="{FF2B5EF4-FFF2-40B4-BE49-F238E27FC236}">
              <a16:creationId xmlns:a16="http://schemas.microsoft.com/office/drawing/2014/main" id="{E7F96C2A-6408-4A62-B848-DD6FC36CFA5C}"/>
            </a:ext>
          </a:extLst>
        </xdr:cNvPr>
        <xdr:cNvSpPr>
          <a:spLocks/>
        </xdr:cNvSpPr>
      </xdr:nvSpPr>
      <xdr:spPr bwMode="auto">
        <a:xfrm>
          <a:off x="8837295" y="13487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266700</xdr:colOff>
      <xdr:row>4</xdr:row>
      <xdr:rowOff>228600</xdr:rowOff>
    </xdr:from>
    <xdr:to>
      <xdr:col>34</xdr:col>
      <xdr:colOff>76200</xdr:colOff>
      <xdr:row>8</xdr:row>
      <xdr:rowOff>38100</xdr:rowOff>
    </xdr:to>
    <xdr:sp macro="" textlink="">
      <xdr:nvSpPr>
        <xdr:cNvPr id="199" name="AutoShape 9">
          <a:extLst>
            <a:ext uri="{FF2B5EF4-FFF2-40B4-BE49-F238E27FC236}">
              <a16:creationId xmlns:a16="http://schemas.microsoft.com/office/drawing/2014/main" id="{C2AE4DC8-DC88-4184-BA17-213876734909}"/>
            </a:ext>
          </a:extLst>
        </xdr:cNvPr>
        <xdr:cNvSpPr>
          <a:spLocks/>
        </xdr:cNvSpPr>
      </xdr:nvSpPr>
      <xdr:spPr bwMode="auto">
        <a:xfrm>
          <a:off x="9372600" y="13487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219075</xdr:colOff>
      <xdr:row>4</xdr:row>
      <xdr:rowOff>228600</xdr:rowOff>
    </xdr:from>
    <xdr:to>
      <xdr:col>37</xdr:col>
      <xdr:colOff>28575</xdr:colOff>
      <xdr:row>8</xdr:row>
      <xdr:rowOff>28575</xdr:rowOff>
    </xdr:to>
    <xdr:sp macro="" textlink="">
      <xdr:nvSpPr>
        <xdr:cNvPr id="200" name="AutoShape 10">
          <a:extLst>
            <a:ext uri="{FF2B5EF4-FFF2-40B4-BE49-F238E27FC236}">
              <a16:creationId xmlns:a16="http://schemas.microsoft.com/office/drawing/2014/main" id="{91D4FF26-5612-4903-99C4-033968CE0612}"/>
            </a:ext>
          </a:extLst>
        </xdr:cNvPr>
        <xdr:cNvSpPr>
          <a:spLocks/>
        </xdr:cNvSpPr>
      </xdr:nvSpPr>
      <xdr:spPr bwMode="auto">
        <a:xfrm>
          <a:off x="10094595" y="13487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266700</xdr:colOff>
      <xdr:row>4</xdr:row>
      <xdr:rowOff>228600</xdr:rowOff>
    </xdr:from>
    <xdr:to>
      <xdr:col>34</xdr:col>
      <xdr:colOff>76200</xdr:colOff>
      <xdr:row>8</xdr:row>
      <xdr:rowOff>38100</xdr:rowOff>
    </xdr:to>
    <xdr:sp macro="" textlink="">
      <xdr:nvSpPr>
        <xdr:cNvPr id="201" name="AutoShape 29">
          <a:extLst>
            <a:ext uri="{FF2B5EF4-FFF2-40B4-BE49-F238E27FC236}">
              <a16:creationId xmlns:a16="http://schemas.microsoft.com/office/drawing/2014/main" id="{6C49E334-6768-412D-A6D1-262CA7A1836E}"/>
            </a:ext>
          </a:extLst>
        </xdr:cNvPr>
        <xdr:cNvSpPr>
          <a:spLocks/>
        </xdr:cNvSpPr>
      </xdr:nvSpPr>
      <xdr:spPr bwMode="auto">
        <a:xfrm>
          <a:off x="9372600" y="134874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219075</xdr:colOff>
      <xdr:row>4</xdr:row>
      <xdr:rowOff>228600</xdr:rowOff>
    </xdr:from>
    <xdr:to>
      <xdr:col>37</xdr:col>
      <xdr:colOff>28575</xdr:colOff>
      <xdr:row>8</xdr:row>
      <xdr:rowOff>28575</xdr:rowOff>
    </xdr:to>
    <xdr:sp macro="" textlink="">
      <xdr:nvSpPr>
        <xdr:cNvPr id="202" name="AutoShape 30">
          <a:extLst>
            <a:ext uri="{FF2B5EF4-FFF2-40B4-BE49-F238E27FC236}">
              <a16:creationId xmlns:a16="http://schemas.microsoft.com/office/drawing/2014/main" id="{045DF81C-280F-4FEE-A4BC-A9814B35C1B1}"/>
            </a:ext>
          </a:extLst>
        </xdr:cNvPr>
        <xdr:cNvSpPr>
          <a:spLocks/>
        </xdr:cNvSpPr>
      </xdr:nvSpPr>
      <xdr:spPr bwMode="auto">
        <a:xfrm>
          <a:off x="10094595" y="134874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266700</xdr:colOff>
      <xdr:row>11</xdr:row>
      <xdr:rowOff>219075</xdr:rowOff>
    </xdr:from>
    <xdr:to>
      <xdr:col>6</xdr:col>
      <xdr:colOff>76200</xdr:colOff>
      <xdr:row>15</xdr:row>
      <xdr:rowOff>28575</xdr:rowOff>
    </xdr:to>
    <xdr:sp macro="" textlink="">
      <xdr:nvSpPr>
        <xdr:cNvPr id="2" name="AutoShape 8">
          <a:extLst>
            <a:ext uri="{FF2B5EF4-FFF2-40B4-BE49-F238E27FC236}">
              <a16:creationId xmlns:a16="http://schemas.microsoft.com/office/drawing/2014/main" id="{93279481-26A1-466F-9C7B-24F877B3111F}"/>
            </a:ext>
          </a:extLst>
        </xdr:cNvPr>
        <xdr:cNvSpPr>
          <a:spLocks/>
        </xdr:cNvSpPr>
      </xdr:nvSpPr>
      <xdr:spPr bwMode="auto">
        <a:xfrm>
          <a:off x="1402080" y="2352675"/>
          <a:ext cx="76200" cy="55626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209550</xdr:colOff>
      <xdr:row>11</xdr:row>
      <xdr:rowOff>228600</xdr:rowOff>
    </xdr:from>
    <xdr:to>
      <xdr:col>9</xdr:col>
      <xdr:colOff>19050</xdr:colOff>
      <xdr:row>15</xdr:row>
      <xdr:rowOff>28575</xdr:rowOff>
    </xdr:to>
    <xdr:sp macro="" textlink="">
      <xdr:nvSpPr>
        <xdr:cNvPr id="3" name="AutoShape 30">
          <a:extLst>
            <a:ext uri="{FF2B5EF4-FFF2-40B4-BE49-F238E27FC236}">
              <a16:creationId xmlns:a16="http://schemas.microsoft.com/office/drawing/2014/main" id="{641883C4-8727-4866-89D8-AE57A6C8EEDD}"/>
            </a:ext>
          </a:extLst>
        </xdr:cNvPr>
        <xdr:cNvSpPr>
          <a:spLocks/>
        </xdr:cNvSpPr>
      </xdr:nvSpPr>
      <xdr:spPr bwMode="auto">
        <a:xfrm>
          <a:off x="2015490" y="235458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16</xdr:row>
      <xdr:rowOff>228600</xdr:rowOff>
    </xdr:from>
    <xdr:to>
      <xdr:col>6</xdr:col>
      <xdr:colOff>85725</xdr:colOff>
      <xdr:row>20</xdr:row>
      <xdr:rowOff>38100</xdr:rowOff>
    </xdr:to>
    <xdr:sp macro="" textlink="">
      <xdr:nvSpPr>
        <xdr:cNvPr id="4" name="AutoShape 8">
          <a:extLst>
            <a:ext uri="{FF2B5EF4-FFF2-40B4-BE49-F238E27FC236}">
              <a16:creationId xmlns:a16="http://schemas.microsoft.com/office/drawing/2014/main" id="{383C1BF7-F690-4C52-969E-113217CB81E5}"/>
            </a:ext>
          </a:extLst>
        </xdr:cNvPr>
        <xdr:cNvSpPr>
          <a:spLocks/>
        </xdr:cNvSpPr>
      </xdr:nvSpPr>
      <xdr:spPr bwMode="auto">
        <a:xfrm>
          <a:off x="1402080" y="3230880"/>
          <a:ext cx="85725" cy="563880"/>
        </a:xfrm>
        <a:prstGeom prst="leftBracket">
          <a:avLst>
            <a:gd name="adj" fmla="val 68374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257175</xdr:colOff>
      <xdr:row>16</xdr:row>
      <xdr:rowOff>219075</xdr:rowOff>
    </xdr:from>
    <xdr:to>
      <xdr:col>11</xdr:col>
      <xdr:colOff>66675</xdr:colOff>
      <xdr:row>20</xdr:row>
      <xdr:rowOff>28575</xdr:rowOff>
    </xdr:to>
    <xdr:sp macro="" textlink="">
      <xdr:nvSpPr>
        <xdr:cNvPr id="5" name="AutoShape 8">
          <a:extLst>
            <a:ext uri="{FF2B5EF4-FFF2-40B4-BE49-F238E27FC236}">
              <a16:creationId xmlns:a16="http://schemas.microsoft.com/office/drawing/2014/main" id="{2F386EB2-3E95-4617-BFB5-3EAD4FAFA8FA}"/>
            </a:ext>
          </a:extLst>
        </xdr:cNvPr>
        <xdr:cNvSpPr>
          <a:spLocks/>
        </xdr:cNvSpPr>
      </xdr:nvSpPr>
      <xdr:spPr bwMode="auto">
        <a:xfrm>
          <a:off x="2558415" y="3228975"/>
          <a:ext cx="68580" cy="55626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16</xdr:row>
      <xdr:rowOff>238125</xdr:rowOff>
    </xdr:from>
    <xdr:to>
      <xdr:col>9</xdr:col>
      <xdr:colOff>0</xdr:colOff>
      <xdr:row>20</xdr:row>
      <xdr:rowOff>38100</xdr:rowOff>
    </xdr:to>
    <xdr:sp macro="" textlink="">
      <xdr:nvSpPr>
        <xdr:cNvPr id="6" name="AutoShape 30">
          <a:extLst>
            <a:ext uri="{FF2B5EF4-FFF2-40B4-BE49-F238E27FC236}">
              <a16:creationId xmlns:a16="http://schemas.microsoft.com/office/drawing/2014/main" id="{088C88DB-B0CA-4E72-A3B3-8ADA95D04E5A}"/>
            </a:ext>
          </a:extLst>
        </xdr:cNvPr>
        <xdr:cNvSpPr>
          <a:spLocks/>
        </xdr:cNvSpPr>
      </xdr:nvSpPr>
      <xdr:spPr bwMode="auto">
        <a:xfrm>
          <a:off x="1996440" y="3232785"/>
          <a:ext cx="60960" cy="561975"/>
        </a:xfrm>
        <a:prstGeom prst="rightBracket">
          <a:avLst>
            <a:gd name="adj" fmla="val 6203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209550</xdr:colOff>
      <xdr:row>16</xdr:row>
      <xdr:rowOff>219075</xdr:rowOff>
    </xdr:from>
    <xdr:to>
      <xdr:col>14</xdr:col>
      <xdr:colOff>19050</xdr:colOff>
      <xdr:row>20</xdr:row>
      <xdr:rowOff>19050</xdr:rowOff>
    </xdr:to>
    <xdr:sp macro="" textlink="">
      <xdr:nvSpPr>
        <xdr:cNvPr id="7" name="AutoShape 30">
          <a:extLst>
            <a:ext uri="{FF2B5EF4-FFF2-40B4-BE49-F238E27FC236}">
              <a16:creationId xmlns:a16="http://schemas.microsoft.com/office/drawing/2014/main" id="{6D08275A-C42A-4939-92D4-D223C467CE2E}"/>
            </a:ext>
          </a:extLst>
        </xdr:cNvPr>
        <xdr:cNvSpPr>
          <a:spLocks/>
        </xdr:cNvSpPr>
      </xdr:nvSpPr>
      <xdr:spPr bwMode="auto">
        <a:xfrm>
          <a:off x="3173730" y="3228975"/>
          <a:ext cx="60960" cy="546735"/>
        </a:xfrm>
        <a:prstGeom prst="rightBracket">
          <a:avLst>
            <a:gd name="adj" fmla="val 6203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266700</xdr:colOff>
      <xdr:row>6</xdr:row>
      <xdr:rowOff>228600</xdr:rowOff>
    </xdr:from>
    <xdr:to>
      <xdr:col>11</xdr:col>
      <xdr:colOff>76200</xdr:colOff>
      <xdr:row>10</xdr:row>
      <xdr:rowOff>38100</xdr:rowOff>
    </xdr:to>
    <xdr:sp macro="" textlink="">
      <xdr:nvSpPr>
        <xdr:cNvPr id="8" name="AutoShape 9">
          <a:extLst>
            <a:ext uri="{FF2B5EF4-FFF2-40B4-BE49-F238E27FC236}">
              <a16:creationId xmlns:a16="http://schemas.microsoft.com/office/drawing/2014/main" id="{36DEFBE7-6006-4F47-9975-9B94F1CD7F81}"/>
            </a:ext>
          </a:extLst>
        </xdr:cNvPr>
        <xdr:cNvSpPr>
          <a:spLocks/>
        </xdr:cNvSpPr>
      </xdr:nvSpPr>
      <xdr:spPr bwMode="auto">
        <a:xfrm>
          <a:off x="2560320" y="147828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219075</xdr:colOff>
      <xdr:row>6</xdr:row>
      <xdr:rowOff>228600</xdr:rowOff>
    </xdr:from>
    <xdr:to>
      <xdr:col>14</xdr:col>
      <xdr:colOff>28575</xdr:colOff>
      <xdr:row>10</xdr:row>
      <xdr:rowOff>28575</xdr:rowOff>
    </xdr:to>
    <xdr:sp macro="" textlink="">
      <xdr:nvSpPr>
        <xdr:cNvPr id="9" name="AutoShape 10">
          <a:extLst>
            <a:ext uri="{FF2B5EF4-FFF2-40B4-BE49-F238E27FC236}">
              <a16:creationId xmlns:a16="http://schemas.microsoft.com/office/drawing/2014/main" id="{90273352-E65F-426B-A3E0-C58FA2604E51}"/>
            </a:ext>
          </a:extLst>
        </xdr:cNvPr>
        <xdr:cNvSpPr>
          <a:spLocks/>
        </xdr:cNvSpPr>
      </xdr:nvSpPr>
      <xdr:spPr bwMode="auto">
        <a:xfrm>
          <a:off x="3183255" y="147828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266700</xdr:colOff>
      <xdr:row>6</xdr:row>
      <xdr:rowOff>228600</xdr:rowOff>
    </xdr:from>
    <xdr:to>
      <xdr:col>11</xdr:col>
      <xdr:colOff>76200</xdr:colOff>
      <xdr:row>10</xdr:row>
      <xdr:rowOff>38100</xdr:rowOff>
    </xdr:to>
    <xdr:sp macro="" textlink="">
      <xdr:nvSpPr>
        <xdr:cNvPr id="10" name="AutoShape 29">
          <a:extLst>
            <a:ext uri="{FF2B5EF4-FFF2-40B4-BE49-F238E27FC236}">
              <a16:creationId xmlns:a16="http://schemas.microsoft.com/office/drawing/2014/main" id="{85A05DA6-02EF-497A-A0AE-7497BF4840A8}"/>
            </a:ext>
          </a:extLst>
        </xdr:cNvPr>
        <xdr:cNvSpPr>
          <a:spLocks/>
        </xdr:cNvSpPr>
      </xdr:nvSpPr>
      <xdr:spPr bwMode="auto">
        <a:xfrm>
          <a:off x="2560320" y="147828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219075</xdr:colOff>
      <xdr:row>6</xdr:row>
      <xdr:rowOff>228600</xdr:rowOff>
    </xdr:from>
    <xdr:to>
      <xdr:col>14</xdr:col>
      <xdr:colOff>28575</xdr:colOff>
      <xdr:row>10</xdr:row>
      <xdr:rowOff>28575</xdr:rowOff>
    </xdr:to>
    <xdr:sp macro="" textlink="">
      <xdr:nvSpPr>
        <xdr:cNvPr id="11" name="AutoShape 30">
          <a:extLst>
            <a:ext uri="{FF2B5EF4-FFF2-40B4-BE49-F238E27FC236}">
              <a16:creationId xmlns:a16="http://schemas.microsoft.com/office/drawing/2014/main" id="{4FEF202F-45CA-4CA4-A70C-76CAB4157C6D}"/>
            </a:ext>
          </a:extLst>
        </xdr:cNvPr>
        <xdr:cNvSpPr>
          <a:spLocks/>
        </xdr:cNvSpPr>
      </xdr:nvSpPr>
      <xdr:spPr bwMode="auto">
        <a:xfrm>
          <a:off x="3183255" y="147828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266700</xdr:colOff>
      <xdr:row>6</xdr:row>
      <xdr:rowOff>228600</xdr:rowOff>
    </xdr:from>
    <xdr:to>
      <xdr:col>16</xdr:col>
      <xdr:colOff>76200</xdr:colOff>
      <xdr:row>10</xdr:row>
      <xdr:rowOff>38100</xdr:rowOff>
    </xdr:to>
    <xdr:sp macro="" textlink="">
      <xdr:nvSpPr>
        <xdr:cNvPr id="12" name="AutoShape 9">
          <a:extLst>
            <a:ext uri="{FF2B5EF4-FFF2-40B4-BE49-F238E27FC236}">
              <a16:creationId xmlns:a16="http://schemas.microsoft.com/office/drawing/2014/main" id="{7082795B-536C-437F-8296-7B99B8B7FE3D}"/>
            </a:ext>
          </a:extLst>
        </xdr:cNvPr>
        <xdr:cNvSpPr>
          <a:spLocks/>
        </xdr:cNvSpPr>
      </xdr:nvSpPr>
      <xdr:spPr bwMode="auto">
        <a:xfrm>
          <a:off x="3718560" y="147828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266700</xdr:colOff>
      <xdr:row>6</xdr:row>
      <xdr:rowOff>228600</xdr:rowOff>
    </xdr:from>
    <xdr:to>
      <xdr:col>16</xdr:col>
      <xdr:colOff>76200</xdr:colOff>
      <xdr:row>10</xdr:row>
      <xdr:rowOff>38100</xdr:rowOff>
    </xdr:to>
    <xdr:sp macro="" textlink="">
      <xdr:nvSpPr>
        <xdr:cNvPr id="13" name="AutoShape 29">
          <a:extLst>
            <a:ext uri="{FF2B5EF4-FFF2-40B4-BE49-F238E27FC236}">
              <a16:creationId xmlns:a16="http://schemas.microsoft.com/office/drawing/2014/main" id="{727D7917-4DEA-479D-B054-1E564C48DEE3}"/>
            </a:ext>
          </a:extLst>
        </xdr:cNvPr>
        <xdr:cNvSpPr>
          <a:spLocks/>
        </xdr:cNvSpPr>
      </xdr:nvSpPr>
      <xdr:spPr bwMode="auto">
        <a:xfrm>
          <a:off x="3718560" y="147828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219075</xdr:colOff>
      <xdr:row>6</xdr:row>
      <xdr:rowOff>228600</xdr:rowOff>
    </xdr:from>
    <xdr:to>
      <xdr:col>19</xdr:col>
      <xdr:colOff>28575</xdr:colOff>
      <xdr:row>10</xdr:row>
      <xdr:rowOff>28575</xdr:rowOff>
    </xdr:to>
    <xdr:sp macro="" textlink="">
      <xdr:nvSpPr>
        <xdr:cNvPr id="14" name="AutoShape 30">
          <a:extLst>
            <a:ext uri="{FF2B5EF4-FFF2-40B4-BE49-F238E27FC236}">
              <a16:creationId xmlns:a16="http://schemas.microsoft.com/office/drawing/2014/main" id="{94E12C2B-761C-4F75-99EB-DB95E046EF6B}"/>
            </a:ext>
          </a:extLst>
        </xdr:cNvPr>
        <xdr:cNvSpPr>
          <a:spLocks/>
        </xdr:cNvSpPr>
      </xdr:nvSpPr>
      <xdr:spPr bwMode="auto">
        <a:xfrm>
          <a:off x="4349115" y="147828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266700</xdr:colOff>
      <xdr:row>11</xdr:row>
      <xdr:rowOff>228600</xdr:rowOff>
    </xdr:from>
    <xdr:to>
      <xdr:col>16</xdr:col>
      <xdr:colOff>76200</xdr:colOff>
      <xdr:row>15</xdr:row>
      <xdr:rowOff>38100</xdr:rowOff>
    </xdr:to>
    <xdr:sp macro="" textlink="">
      <xdr:nvSpPr>
        <xdr:cNvPr id="15" name="AutoShape 9">
          <a:extLst>
            <a:ext uri="{FF2B5EF4-FFF2-40B4-BE49-F238E27FC236}">
              <a16:creationId xmlns:a16="http://schemas.microsoft.com/office/drawing/2014/main" id="{05E1218C-42CA-42E6-85C3-DC07AEC63959}"/>
            </a:ext>
          </a:extLst>
        </xdr:cNvPr>
        <xdr:cNvSpPr>
          <a:spLocks/>
        </xdr:cNvSpPr>
      </xdr:nvSpPr>
      <xdr:spPr bwMode="auto">
        <a:xfrm>
          <a:off x="3718560" y="235458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219075</xdr:colOff>
      <xdr:row>11</xdr:row>
      <xdr:rowOff>228600</xdr:rowOff>
    </xdr:from>
    <xdr:to>
      <xdr:col>19</xdr:col>
      <xdr:colOff>28575</xdr:colOff>
      <xdr:row>15</xdr:row>
      <xdr:rowOff>28575</xdr:rowOff>
    </xdr:to>
    <xdr:sp macro="" textlink="">
      <xdr:nvSpPr>
        <xdr:cNvPr id="16" name="AutoShape 10">
          <a:extLst>
            <a:ext uri="{FF2B5EF4-FFF2-40B4-BE49-F238E27FC236}">
              <a16:creationId xmlns:a16="http://schemas.microsoft.com/office/drawing/2014/main" id="{869A21C3-E44D-4088-A23C-A725AE0F5C2D}"/>
            </a:ext>
          </a:extLst>
        </xdr:cNvPr>
        <xdr:cNvSpPr>
          <a:spLocks/>
        </xdr:cNvSpPr>
      </xdr:nvSpPr>
      <xdr:spPr bwMode="auto">
        <a:xfrm>
          <a:off x="4349115" y="235458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266700</xdr:colOff>
      <xdr:row>11</xdr:row>
      <xdr:rowOff>228600</xdr:rowOff>
    </xdr:from>
    <xdr:to>
      <xdr:col>16</xdr:col>
      <xdr:colOff>76200</xdr:colOff>
      <xdr:row>15</xdr:row>
      <xdr:rowOff>38100</xdr:rowOff>
    </xdr:to>
    <xdr:sp macro="" textlink="">
      <xdr:nvSpPr>
        <xdr:cNvPr id="17" name="AutoShape 29">
          <a:extLst>
            <a:ext uri="{FF2B5EF4-FFF2-40B4-BE49-F238E27FC236}">
              <a16:creationId xmlns:a16="http://schemas.microsoft.com/office/drawing/2014/main" id="{CFE01E8A-115B-4E91-9E50-3D300F1211A7}"/>
            </a:ext>
          </a:extLst>
        </xdr:cNvPr>
        <xdr:cNvSpPr>
          <a:spLocks/>
        </xdr:cNvSpPr>
      </xdr:nvSpPr>
      <xdr:spPr bwMode="auto">
        <a:xfrm>
          <a:off x="3718560" y="235458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219075</xdr:colOff>
      <xdr:row>11</xdr:row>
      <xdr:rowOff>228600</xdr:rowOff>
    </xdr:from>
    <xdr:to>
      <xdr:col>19</xdr:col>
      <xdr:colOff>28575</xdr:colOff>
      <xdr:row>15</xdr:row>
      <xdr:rowOff>28575</xdr:rowOff>
    </xdr:to>
    <xdr:sp macro="" textlink="">
      <xdr:nvSpPr>
        <xdr:cNvPr id="18" name="AutoShape 30">
          <a:extLst>
            <a:ext uri="{FF2B5EF4-FFF2-40B4-BE49-F238E27FC236}">
              <a16:creationId xmlns:a16="http://schemas.microsoft.com/office/drawing/2014/main" id="{6271D71B-6C07-4748-847B-0F9EC01570B6}"/>
            </a:ext>
          </a:extLst>
        </xdr:cNvPr>
        <xdr:cNvSpPr>
          <a:spLocks/>
        </xdr:cNvSpPr>
      </xdr:nvSpPr>
      <xdr:spPr bwMode="auto">
        <a:xfrm>
          <a:off x="4349115" y="235458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6</xdr:col>
      <xdr:colOff>10583</xdr:colOff>
      <xdr:row>6</xdr:row>
      <xdr:rowOff>116417</xdr:rowOff>
    </xdr:from>
    <xdr:ext cx="791120" cy="694836"/>
    <xdr:pic>
      <xdr:nvPicPr>
        <xdr:cNvPr id="19" name="Picture 2">
          <a:extLst>
            <a:ext uri="{FF2B5EF4-FFF2-40B4-BE49-F238E27FC236}">
              <a16:creationId xmlns:a16="http://schemas.microsoft.com/office/drawing/2014/main" id="{26751FCB-2F68-49EF-93B9-F21C4AF88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2663" y="1419437"/>
          <a:ext cx="791120" cy="694836"/>
        </a:xfrm>
        <a:prstGeom prst="rect">
          <a:avLst/>
        </a:prstGeom>
        <a:noFill/>
      </xdr:spPr>
    </xdr:pic>
    <xdr:clientData/>
  </xdr:oneCellAnchor>
  <xdr:oneCellAnchor>
    <xdr:from>
      <xdr:col>11</xdr:col>
      <xdr:colOff>10583</xdr:colOff>
      <xdr:row>11</xdr:row>
      <xdr:rowOff>116417</xdr:rowOff>
    </xdr:from>
    <xdr:ext cx="791120" cy="694836"/>
    <xdr:pic>
      <xdr:nvPicPr>
        <xdr:cNvPr id="20" name="Picture 2">
          <a:extLst>
            <a:ext uri="{FF2B5EF4-FFF2-40B4-BE49-F238E27FC236}">
              <a16:creationId xmlns:a16="http://schemas.microsoft.com/office/drawing/2014/main" id="{68D58027-37C7-49C0-B5D9-0B95F5E12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0903" y="2295737"/>
          <a:ext cx="791120" cy="694836"/>
        </a:xfrm>
        <a:prstGeom prst="rect">
          <a:avLst/>
        </a:prstGeom>
        <a:noFill/>
      </xdr:spPr>
    </xdr:pic>
    <xdr:clientData/>
  </xdr:oneCellAnchor>
  <xdr:oneCellAnchor>
    <xdr:from>
      <xdr:col>16</xdr:col>
      <xdr:colOff>10583</xdr:colOff>
      <xdr:row>16</xdr:row>
      <xdr:rowOff>116417</xdr:rowOff>
    </xdr:from>
    <xdr:ext cx="791120" cy="694836"/>
    <xdr:pic>
      <xdr:nvPicPr>
        <xdr:cNvPr id="21" name="Picture 2">
          <a:extLst>
            <a:ext uri="{FF2B5EF4-FFF2-40B4-BE49-F238E27FC236}">
              <a16:creationId xmlns:a16="http://schemas.microsoft.com/office/drawing/2014/main" id="{FBED6CE3-51CF-4974-A514-C3C364CD3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29143" y="3172037"/>
          <a:ext cx="791120" cy="694836"/>
        </a:xfrm>
        <a:prstGeom prst="rect">
          <a:avLst/>
        </a:prstGeom>
        <a:noFill/>
      </xdr:spPr>
    </xdr:pic>
    <xdr:clientData/>
  </xdr:oneCellAnchor>
  <xdr:twoCellAnchor>
    <xdr:from>
      <xdr:col>5</xdr:col>
      <xdr:colOff>266700</xdr:colOff>
      <xdr:row>31</xdr:row>
      <xdr:rowOff>219075</xdr:rowOff>
    </xdr:from>
    <xdr:to>
      <xdr:col>6</xdr:col>
      <xdr:colOff>76200</xdr:colOff>
      <xdr:row>35</xdr:row>
      <xdr:rowOff>28575</xdr:rowOff>
    </xdr:to>
    <xdr:sp macro="" textlink="">
      <xdr:nvSpPr>
        <xdr:cNvPr id="22" name="AutoShape 8">
          <a:extLst>
            <a:ext uri="{FF2B5EF4-FFF2-40B4-BE49-F238E27FC236}">
              <a16:creationId xmlns:a16="http://schemas.microsoft.com/office/drawing/2014/main" id="{A45DF866-DB7A-4F16-8A5D-4ECA61B2D595}"/>
            </a:ext>
          </a:extLst>
        </xdr:cNvPr>
        <xdr:cNvSpPr>
          <a:spLocks/>
        </xdr:cNvSpPr>
      </xdr:nvSpPr>
      <xdr:spPr bwMode="auto">
        <a:xfrm>
          <a:off x="1402080" y="6116955"/>
          <a:ext cx="76200" cy="55626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209550</xdr:colOff>
      <xdr:row>31</xdr:row>
      <xdr:rowOff>228600</xdr:rowOff>
    </xdr:from>
    <xdr:to>
      <xdr:col>9</xdr:col>
      <xdr:colOff>19050</xdr:colOff>
      <xdr:row>35</xdr:row>
      <xdr:rowOff>28575</xdr:rowOff>
    </xdr:to>
    <xdr:sp macro="" textlink="">
      <xdr:nvSpPr>
        <xdr:cNvPr id="23" name="AutoShape 30">
          <a:extLst>
            <a:ext uri="{FF2B5EF4-FFF2-40B4-BE49-F238E27FC236}">
              <a16:creationId xmlns:a16="http://schemas.microsoft.com/office/drawing/2014/main" id="{35DB5967-3982-45FC-9808-CB7069072188}"/>
            </a:ext>
          </a:extLst>
        </xdr:cNvPr>
        <xdr:cNvSpPr>
          <a:spLocks/>
        </xdr:cNvSpPr>
      </xdr:nvSpPr>
      <xdr:spPr bwMode="auto">
        <a:xfrm>
          <a:off x="2015490" y="611886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36</xdr:row>
      <xdr:rowOff>228600</xdr:rowOff>
    </xdr:from>
    <xdr:to>
      <xdr:col>6</xdr:col>
      <xdr:colOff>85725</xdr:colOff>
      <xdr:row>40</xdr:row>
      <xdr:rowOff>38100</xdr:rowOff>
    </xdr:to>
    <xdr:sp macro="" textlink="">
      <xdr:nvSpPr>
        <xdr:cNvPr id="24" name="AutoShape 8">
          <a:extLst>
            <a:ext uri="{FF2B5EF4-FFF2-40B4-BE49-F238E27FC236}">
              <a16:creationId xmlns:a16="http://schemas.microsoft.com/office/drawing/2014/main" id="{F7702A28-658F-4E88-8FCD-6070ED715BA4}"/>
            </a:ext>
          </a:extLst>
        </xdr:cNvPr>
        <xdr:cNvSpPr>
          <a:spLocks/>
        </xdr:cNvSpPr>
      </xdr:nvSpPr>
      <xdr:spPr bwMode="auto">
        <a:xfrm>
          <a:off x="1402080" y="6995160"/>
          <a:ext cx="85725" cy="563880"/>
        </a:xfrm>
        <a:prstGeom prst="leftBracket">
          <a:avLst>
            <a:gd name="adj" fmla="val 68374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257175</xdr:colOff>
      <xdr:row>36</xdr:row>
      <xdr:rowOff>219075</xdr:rowOff>
    </xdr:from>
    <xdr:to>
      <xdr:col>11</xdr:col>
      <xdr:colOff>66675</xdr:colOff>
      <xdr:row>40</xdr:row>
      <xdr:rowOff>28575</xdr:rowOff>
    </xdr:to>
    <xdr:sp macro="" textlink="">
      <xdr:nvSpPr>
        <xdr:cNvPr id="25" name="AutoShape 8">
          <a:extLst>
            <a:ext uri="{FF2B5EF4-FFF2-40B4-BE49-F238E27FC236}">
              <a16:creationId xmlns:a16="http://schemas.microsoft.com/office/drawing/2014/main" id="{CC214BB0-243F-4862-A150-4E4DEDB5ABEB}"/>
            </a:ext>
          </a:extLst>
        </xdr:cNvPr>
        <xdr:cNvSpPr>
          <a:spLocks/>
        </xdr:cNvSpPr>
      </xdr:nvSpPr>
      <xdr:spPr bwMode="auto">
        <a:xfrm>
          <a:off x="2558415" y="6993255"/>
          <a:ext cx="68580" cy="556260"/>
        </a:xfrm>
        <a:prstGeom prst="leftBracket">
          <a:avLst>
            <a:gd name="adj" fmla="val 6839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36</xdr:row>
      <xdr:rowOff>238125</xdr:rowOff>
    </xdr:from>
    <xdr:to>
      <xdr:col>9</xdr:col>
      <xdr:colOff>0</xdr:colOff>
      <xdr:row>40</xdr:row>
      <xdr:rowOff>38100</xdr:rowOff>
    </xdr:to>
    <xdr:sp macro="" textlink="">
      <xdr:nvSpPr>
        <xdr:cNvPr id="26" name="AutoShape 30">
          <a:extLst>
            <a:ext uri="{FF2B5EF4-FFF2-40B4-BE49-F238E27FC236}">
              <a16:creationId xmlns:a16="http://schemas.microsoft.com/office/drawing/2014/main" id="{6C354DCB-1DE7-47E0-B5FA-454FFB958F7E}"/>
            </a:ext>
          </a:extLst>
        </xdr:cNvPr>
        <xdr:cNvSpPr>
          <a:spLocks/>
        </xdr:cNvSpPr>
      </xdr:nvSpPr>
      <xdr:spPr bwMode="auto">
        <a:xfrm>
          <a:off x="1996440" y="6997065"/>
          <a:ext cx="60960" cy="561975"/>
        </a:xfrm>
        <a:prstGeom prst="rightBracket">
          <a:avLst>
            <a:gd name="adj" fmla="val 6203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209550</xdr:colOff>
      <xdr:row>36</xdr:row>
      <xdr:rowOff>219075</xdr:rowOff>
    </xdr:from>
    <xdr:to>
      <xdr:col>14</xdr:col>
      <xdr:colOff>19050</xdr:colOff>
      <xdr:row>40</xdr:row>
      <xdr:rowOff>19050</xdr:rowOff>
    </xdr:to>
    <xdr:sp macro="" textlink="">
      <xdr:nvSpPr>
        <xdr:cNvPr id="27" name="AutoShape 30">
          <a:extLst>
            <a:ext uri="{FF2B5EF4-FFF2-40B4-BE49-F238E27FC236}">
              <a16:creationId xmlns:a16="http://schemas.microsoft.com/office/drawing/2014/main" id="{7730048C-B999-41E6-80B5-F66E430A4812}"/>
            </a:ext>
          </a:extLst>
        </xdr:cNvPr>
        <xdr:cNvSpPr>
          <a:spLocks/>
        </xdr:cNvSpPr>
      </xdr:nvSpPr>
      <xdr:spPr bwMode="auto">
        <a:xfrm>
          <a:off x="3173730" y="6993255"/>
          <a:ext cx="60960" cy="546735"/>
        </a:xfrm>
        <a:prstGeom prst="rightBracket">
          <a:avLst>
            <a:gd name="adj" fmla="val 62035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266700</xdr:colOff>
      <xdr:row>26</xdr:row>
      <xdr:rowOff>228600</xdr:rowOff>
    </xdr:from>
    <xdr:to>
      <xdr:col>11</xdr:col>
      <xdr:colOff>76200</xdr:colOff>
      <xdr:row>30</xdr:row>
      <xdr:rowOff>38100</xdr:rowOff>
    </xdr:to>
    <xdr:sp macro="" textlink="">
      <xdr:nvSpPr>
        <xdr:cNvPr id="28" name="AutoShape 9">
          <a:extLst>
            <a:ext uri="{FF2B5EF4-FFF2-40B4-BE49-F238E27FC236}">
              <a16:creationId xmlns:a16="http://schemas.microsoft.com/office/drawing/2014/main" id="{7B542006-4EFB-4709-B561-D703113D90D4}"/>
            </a:ext>
          </a:extLst>
        </xdr:cNvPr>
        <xdr:cNvSpPr>
          <a:spLocks/>
        </xdr:cNvSpPr>
      </xdr:nvSpPr>
      <xdr:spPr bwMode="auto">
        <a:xfrm>
          <a:off x="2560320" y="524256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219075</xdr:colOff>
      <xdr:row>26</xdr:row>
      <xdr:rowOff>228600</xdr:rowOff>
    </xdr:from>
    <xdr:to>
      <xdr:col>14</xdr:col>
      <xdr:colOff>28575</xdr:colOff>
      <xdr:row>30</xdr:row>
      <xdr:rowOff>28575</xdr:rowOff>
    </xdr:to>
    <xdr:sp macro="" textlink="">
      <xdr:nvSpPr>
        <xdr:cNvPr id="29" name="AutoShape 10">
          <a:extLst>
            <a:ext uri="{FF2B5EF4-FFF2-40B4-BE49-F238E27FC236}">
              <a16:creationId xmlns:a16="http://schemas.microsoft.com/office/drawing/2014/main" id="{F14A0B3F-E2ED-4CD3-948F-76F7F3A8C64B}"/>
            </a:ext>
          </a:extLst>
        </xdr:cNvPr>
        <xdr:cNvSpPr>
          <a:spLocks/>
        </xdr:cNvSpPr>
      </xdr:nvSpPr>
      <xdr:spPr bwMode="auto">
        <a:xfrm>
          <a:off x="3183255" y="524256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266700</xdr:colOff>
      <xdr:row>26</xdr:row>
      <xdr:rowOff>228600</xdr:rowOff>
    </xdr:from>
    <xdr:to>
      <xdr:col>11</xdr:col>
      <xdr:colOff>76200</xdr:colOff>
      <xdr:row>30</xdr:row>
      <xdr:rowOff>38100</xdr:rowOff>
    </xdr:to>
    <xdr:sp macro="" textlink="">
      <xdr:nvSpPr>
        <xdr:cNvPr id="30" name="AutoShape 29">
          <a:extLst>
            <a:ext uri="{FF2B5EF4-FFF2-40B4-BE49-F238E27FC236}">
              <a16:creationId xmlns:a16="http://schemas.microsoft.com/office/drawing/2014/main" id="{43C3B5C4-5DAE-451C-8857-9F28138480B3}"/>
            </a:ext>
          </a:extLst>
        </xdr:cNvPr>
        <xdr:cNvSpPr>
          <a:spLocks/>
        </xdr:cNvSpPr>
      </xdr:nvSpPr>
      <xdr:spPr bwMode="auto">
        <a:xfrm>
          <a:off x="2560320" y="524256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219075</xdr:colOff>
      <xdr:row>26</xdr:row>
      <xdr:rowOff>228600</xdr:rowOff>
    </xdr:from>
    <xdr:to>
      <xdr:col>14</xdr:col>
      <xdr:colOff>28575</xdr:colOff>
      <xdr:row>30</xdr:row>
      <xdr:rowOff>28575</xdr:rowOff>
    </xdr:to>
    <xdr:sp macro="" textlink="">
      <xdr:nvSpPr>
        <xdr:cNvPr id="31" name="AutoShape 30">
          <a:extLst>
            <a:ext uri="{FF2B5EF4-FFF2-40B4-BE49-F238E27FC236}">
              <a16:creationId xmlns:a16="http://schemas.microsoft.com/office/drawing/2014/main" id="{6348C894-5D99-4487-BE0F-3C9DE6E0FEE3}"/>
            </a:ext>
          </a:extLst>
        </xdr:cNvPr>
        <xdr:cNvSpPr>
          <a:spLocks/>
        </xdr:cNvSpPr>
      </xdr:nvSpPr>
      <xdr:spPr bwMode="auto">
        <a:xfrm>
          <a:off x="3183255" y="524256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266700</xdr:colOff>
      <xdr:row>26</xdr:row>
      <xdr:rowOff>228600</xdr:rowOff>
    </xdr:from>
    <xdr:to>
      <xdr:col>16</xdr:col>
      <xdr:colOff>76200</xdr:colOff>
      <xdr:row>30</xdr:row>
      <xdr:rowOff>38100</xdr:rowOff>
    </xdr:to>
    <xdr:sp macro="" textlink="">
      <xdr:nvSpPr>
        <xdr:cNvPr id="32" name="AutoShape 9">
          <a:extLst>
            <a:ext uri="{FF2B5EF4-FFF2-40B4-BE49-F238E27FC236}">
              <a16:creationId xmlns:a16="http://schemas.microsoft.com/office/drawing/2014/main" id="{CD54093A-97C8-483B-963A-8455734696A6}"/>
            </a:ext>
          </a:extLst>
        </xdr:cNvPr>
        <xdr:cNvSpPr>
          <a:spLocks/>
        </xdr:cNvSpPr>
      </xdr:nvSpPr>
      <xdr:spPr bwMode="auto">
        <a:xfrm>
          <a:off x="3718560" y="524256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266700</xdr:colOff>
      <xdr:row>26</xdr:row>
      <xdr:rowOff>228600</xdr:rowOff>
    </xdr:from>
    <xdr:to>
      <xdr:col>16</xdr:col>
      <xdr:colOff>76200</xdr:colOff>
      <xdr:row>30</xdr:row>
      <xdr:rowOff>38100</xdr:rowOff>
    </xdr:to>
    <xdr:sp macro="" textlink="">
      <xdr:nvSpPr>
        <xdr:cNvPr id="33" name="AutoShape 29">
          <a:extLst>
            <a:ext uri="{FF2B5EF4-FFF2-40B4-BE49-F238E27FC236}">
              <a16:creationId xmlns:a16="http://schemas.microsoft.com/office/drawing/2014/main" id="{B72922F6-E822-4787-832E-4811F23BB993}"/>
            </a:ext>
          </a:extLst>
        </xdr:cNvPr>
        <xdr:cNvSpPr>
          <a:spLocks/>
        </xdr:cNvSpPr>
      </xdr:nvSpPr>
      <xdr:spPr bwMode="auto">
        <a:xfrm>
          <a:off x="3718560" y="524256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219075</xdr:colOff>
      <xdr:row>26</xdr:row>
      <xdr:rowOff>228600</xdr:rowOff>
    </xdr:from>
    <xdr:to>
      <xdr:col>19</xdr:col>
      <xdr:colOff>28575</xdr:colOff>
      <xdr:row>30</xdr:row>
      <xdr:rowOff>28575</xdr:rowOff>
    </xdr:to>
    <xdr:sp macro="" textlink="">
      <xdr:nvSpPr>
        <xdr:cNvPr id="34" name="AutoShape 30">
          <a:extLst>
            <a:ext uri="{FF2B5EF4-FFF2-40B4-BE49-F238E27FC236}">
              <a16:creationId xmlns:a16="http://schemas.microsoft.com/office/drawing/2014/main" id="{5AFCF61A-4FBB-4841-AF71-17B001DAF73E}"/>
            </a:ext>
          </a:extLst>
        </xdr:cNvPr>
        <xdr:cNvSpPr>
          <a:spLocks/>
        </xdr:cNvSpPr>
      </xdr:nvSpPr>
      <xdr:spPr bwMode="auto">
        <a:xfrm>
          <a:off x="4349115" y="524256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266700</xdr:colOff>
      <xdr:row>31</xdr:row>
      <xdr:rowOff>228600</xdr:rowOff>
    </xdr:from>
    <xdr:to>
      <xdr:col>16</xdr:col>
      <xdr:colOff>76200</xdr:colOff>
      <xdr:row>35</xdr:row>
      <xdr:rowOff>38100</xdr:rowOff>
    </xdr:to>
    <xdr:sp macro="" textlink="">
      <xdr:nvSpPr>
        <xdr:cNvPr id="35" name="AutoShape 9">
          <a:extLst>
            <a:ext uri="{FF2B5EF4-FFF2-40B4-BE49-F238E27FC236}">
              <a16:creationId xmlns:a16="http://schemas.microsoft.com/office/drawing/2014/main" id="{B74E1BD4-27D2-436B-B0FB-0703240E7592}"/>
            </a:ext>
          </a:extLst>
        </xdr:cNvPr>
        <xdr:cNvSpPr>
          <a:spLocks/>
        </xdr:cNvSpPr>
      </xdr:nvSpPr>
      <xdr:spPr bwMode="auto">
        <a:xfrm>
          <a:off x="3718560" y="611886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219075</xdr:colOff>
      <xdr:row>31</xdr:row>
      <xdr:rowOff>228600</xdr:rowOff>
    </xdr:from>
    <xdr:to>
      <xdr:col>19</xdr:col>
      <xdr:colOff>28575</xdr:colOff>
      <xdr:row>35</xdr:row>
      <xdr:rowOff>28575</xdr:rowOff>
    </xdr:to>
    <xdr:sp macro="" textlink="">
      <xdr:nvSpPr>
        <xdr:cNvPr id="36" name="AutoShape 10">
          <a:extLst>
            <a:ext uri="{FF2B5EF4-FFF2-40B4-BE49-F238E27FC236}">
              <a16:creationId xmlns:a16="http://schemas.microsoft.com/office/drawing/2014/main" id="{1487BF0A-B616-4C22-A9BD-1846A82C0F11}"/>
            </a:ext>
          </a:extLst>
        </xdr:cNvPr>
        <xdr:cNvSpPr>
          <a:spLocks/>
        </xdr:cNvSpPr>
      </xdr:nvSpPr>
      <xdr:spPr bwMode="auto">
        <a:xfrm>
          <a:off x="4349115" y="611886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266700</xdr:colOff>
      <xdr:row>31</xdr:row>
      <xdr:rowOff>228600</xdr:rowOff>
    </xdr:from>
    <xdr:to>
      <xdr:col>16</xdr:col>
      <xdr:colOff>76200</xdr:colOff>
      <xdr:row>35</xdr:row>
      <xdr:rowOff>38100</xdr:rowOff>
    </xdr:to>
    <xdr:sp macro="" textlink="">
      <xdr:nvSpPr>
        <xdr:cNvPr id="37" name="AutoShape 29">
          <a:extLst>
            <a:ext uri="{FF2B5EF4-FFF2-40B4-BE49-F238E27FC236}">
              <a16:creationId xmlns:a16="http://schemas.microsoft.com/office/drawing/2014/main" id="{358E609F-121B-405D-93E5-4CD3E7F3F52A}"/>
            </a:ext>
          </a:extLst>
        </xdr:cNvPr>
        <xdr:cNvSpPr>
          <a:spLocks/>
        </xdr:cNvSpPr>
      </xdr:nvSpPr>
      <xdr:spPr bwMode="auto">
        <a:xfrm>
          <a:off x="3718560" y="6118860"/>
          <a:ext cx="76200" cy="563880"/>
        </a:xfrm>
        <a:prstGeom prst="leftBracket">
          <a:avLst>
            <a:gd name="adj" fmla="val 6297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219075</xdr:colOff>
      <xdr:row>31</xdr:row>
      <xdr:rowOff>228600</xdr:rowOff>
    </xdr:from>
    <xdr:to>
      <xdr:col>19</xdr:col>
      <xdr:colOff>28575</xdr:colOff>
      <xdr:row>35</xdr:row>
      <xdr:rowOff>28575</xdr:rowOff>
    </xdr:to>
    <xdr:sp macro="" textlink="">
      <xdr:nvSpPr>
        <xdr:cNvPr id="38" name="AutoShape 30">
          <a:extLst>
            <a:ext uri="{FF2B5EF4-FFF2-40B4-BE49-F238E27FC236}">
              <a16:creationId xmlns:a16="http://schemas.microsoft.com/office/drawing/2014/main" id="{09684DF9-75D9-4D1A-8BCA-080058642C4E}"/>
            </a:ext>
          </a:extLst>
        </xdr:cNvPr>
        <xdr:cNvSpPr>
          <a:spLocks/>
        </xdr:cNvSpPr>
      </xdr:nvSpPr>
      <xdr:spPr bwMode="auto">
        <a:xfrm>
          <a:off x="4349115" y="6118860"/>
          <a:ext cx="60960" cy="554355"/>
        </a:xfrm>
        <a:prstGeom prst="rightBracket">
          <a:avLst>
            <a:gd name="adj" fmla="val 6203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6</xdr:col>
      <xdr:colOff>10583</xdr:colOff>
      <xdr:row>26</xdr:row>
      <xdr:rowOff>116417</xdr:rowOff>
    </xdr:from>
    <xdr:ext cx="791120" cy="694836"/>
    <xdr:pic>
      <xdr:nvPicPr>
        <xdr:cNvPr id="39" name="Picture 2">
          <a:extLst>
            <a:ext uri="{FF2B5EF4-FFF2-40B4-BE49-F238E27FC236}">
              <a16:creationId xmlns:a16="http://schemas.microsoft.com/office/drawing/2014/main" id="{35ABC2A5-DD73-4356-8EE8-4BA224C29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12663" y="5183717"/>
          <a:ext cx="791120" cy="694836"/>
        </a:xfrm>
        <a:prstGeom prst="rect">
          <a:avLst/>
        </a:prstGeom>
        <a:noFill/>
      </xdr:spPr>
    </xdr:pic>
    <xdr:clientData/>
  </xdr:oneCellAnchor>
  <xdr:oneCellAnchor>
    <xdr:from>
      <xdr:col>11</xdr:col>
      <xdr:colOff>10583</xdr:colOff>
      <xdr:row>31</xdr:row>
      <xdr:rowOff>116417</xdr:rowOff>
    </xdr:from>
    <xdr:ext cx="791120" cy="694836"/>
    <xdr:pic>
      <xdr:nvPicPr>
        <xdr:cNvPr id="40" name="Picture 2">
          <a:extLst>
            <a:ext uri="{FF2B5EF4-FFF2-40B4-BE49-F238E27FC236}">
              <a16:creationId xmlns:a16="http://schemas.microsoft.com/office/drawing/2014/main" id="{8E7505AE-DAF6-44A3-AE1E-6D4B93DE2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70903" y="6060017"/>
          <a:ext cx="791120" cy="694836"/>
        </a:xfrm>
        <a:prstGeom prst="rect">
          <a:avLst/>
        </a:prstGeom>
        <a:noFill/>
      </xdr:spPr>
    </xdr:pic>
    <xdr:clientData/>
  </xdr:oneCellAnchor>
  <xdr:oneCellAnchor>
    <xdr:from>
      <xdr:col>16</xdr:col>
      <xdr:colOff>10583</xdr:colOff>
      <xdr:row>36</xdr:row>
      <xdr:rowOff>116417</xdr:rowOff>
    </xdr:from>
    <xdr:ext cx="791120" cy="694836"/>
    <xdr:pic>
      <xdr:nvPicPr>
        <xdr:cNvPr id="41" name="Picture 2">
          <a:extLst>
            <a:ext uri="{FF2B5EF4-FFF2-40B4-BE49-F238E27FC236}">
              <a16:creationId xmlns:a16="http://schemas.microsoft.com/office/drawing/2014/main" id="{AA759D93-3C59-4D44-AA6C-FB866394F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29143" y="6936317"/>
          <a:ext cx="791120" cy="694836"/>
        </a:xfrm>
        <a:prstGeom prst="rect">
          <a:avLst/>
        </a:prstGeom>
        <a:noFill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akano\AppData\Local\Microsoft\Windows\Temporary%20Internet%20Files\Content.IE5\UZWFYEE1\&#9734;&#65355;&#65355;&#9734;\&#12477;&#12501;&#12488;&#12496;&#12524;&#12540;\&#65400;&#65438;&#65432;&#65392;&#65437;&#65427;&#65392;&#65433;ver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akano\AppData\Local\Microsoft\Windows\Temporary%20Internet%20Files\Content.IE5\UZWFYEE1\&#9734;&#65355;&#65355;&#9734;\&#12477;&#12501;&#12488;&#12496;&#12524;&#12540;\&#12467;&#12500;&#12540;%20&#65374;%20&#65400;&#65438;&#65432;&#65392;&#65437;&#65427;&#65392;&#6543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akano\Desktop\&#12496;&#12524;&#12540;&#36899;&#30431;\2018&#26085;&#26412;&#28023;&#65420;&#65386;&#65405;\&#21442;&#21152;&#12481;&#12540;&#12512;&#19968;&#35239;&#65288;&#22793;&#26356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65400;&#65438;&#65432;&#65392;&#65437;&#65427;&#65392;&#65433;ver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小学生"/>
      <sheetName val="一般"/>
      <sheetName val="小学生試合順"/>
      <sheetName val="小学生のⅠ部"/>
      <sheetName val="小学生のⅡ部"/>
      <sheetName val="小学生のⅡ部 (2)"/>
      <sheetName val="小学生のⅠ部決勝"/>
      <sheetName val="小学生のⅡ部決勝"/>
      <sheetName val="小学生のⅡ部決勝 (2)"/>
      <sheetName val="小4"/>
      <sheetName val="小3"/>
      <sheetName val="一般試合順"/>
      <sheetName val="フリーの部"/>
      <sheetName val="ブロンズの部"/>
      <sheetName val="ブロンズの部2"/>
      <sheetName val="シルバーの部"/>
      <sheetName val="フリーの部決勝"/>
      <sheetName val="ブロンズの部決勝"/>
      <sheetName val="ｼﾙﾊﾞｰの部決勝"/>
      <sheetName val="ﾚﾃﾞｨｰｽ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AU4" t="str">
            <v>東ビクトリー</v>
          </cell>
        </row>
        <row r="7">
          <cell r="AU7" t="str">
            <v>星高スターズ</v>
          </cell>
        </row>
        <row r="10">
          <cell r="AU10" t="str">
            <v>東シャイニング</v>
          </cell>
        </row>
        <row r="13">
          <cell r="AU13" t="str">
            <v>川波スモモズ</v>
          </cell>
        </row>
        <row r="19">
          <cell r="AU19" t="str">
            <v>元気</v>
          </cell>
        </row>
        <row r="22">
          <cell r="AU22" t="str">
            <v>星高スターズ</v>
          </cell>
        </row>
        <row r="25">
          <cell r="AU25" t="str">
            <v>キッズトマトⅡ</v>
          </cell>
        </row>
        <row r="28">
          <cell r="AU28" t="str">
            <v>東シャイニング</v>
          </cell>
        </row>
      </sheetData>
      <sheetData sheetId="10">
        <row r="4">
          <cell r="AN4" t="str">
            <v>ストロベリー</v>
          </cell>
        </row>
        <row r="7">
          <cell r="AN7" t="str">
            <v>桜江ちびきっず</v>
          </cell>
        </row>
        <row r="10">
          <cell r="AN10" t="str">
            <v>キッズプチトマトⅡ</v>
          </cell>
        </row>
        <row r="15">
          <cell r="AN15" t="str">
            <v>ファイト東</v>
          </cell>
        </row>
        <row r="18">
          <cell r="AN18" t="str">
            <v>バナナ</v>
          </cell>
        </row>
        <row r="21">
          <cell r="AN21" t="str">
            <v>桜江レンジャーズ</v>
          </cell>
        </row>
        <row r="27">
          <cell r="AN27" t="str">
            <v>キッズプチトマトⅠ</v>
          </cell>
        </row>
        <row r="30">
          <cell r="AN30" t="str">
            <v>渡津Ｃ</v>
          </cell>
        </row>
        <row r="33">
          <cell r="AN33" t="str">
            <v>がんばれ東</v>
          </cell>
        </row>
        <row r="39">
          <cell r="AN39" t="str">
            <v>川波アンズ</v>
          </cell>
        </row>
        <row r="42">
          <cell r="AN42" t="str">
            <v>やる気</v>
          </cell>
        </row>
        <row r="45">
          <cell r="AN45" t="str">
            <v>江津Ｊｒハッスル</v>
          </cell>
        </row>
        <row r="51">
          <cell r="AN51" t="str">
            <v>プリンセス桜江</v>
          </cell>
        </row>
        <row r="54">
          <cell r="AN54" t="str">
            <v>パイナップル</v>
          </cell>
        </row>
        <row r="57">
          <cell r="AN57" t="str">
            <v>川波ピーチーズ</v>
          </cell>
        </row>
        <row r="63">
          <cell r="AN63" t="str">
            <v>ファニィ東</v>
          </cell>
        </row>
        <row r="66">
          <cell r="AN66" t="str">
            <v>グレープ</v>
          </cell>
        </row>
        <row r="69">
          <cell r="AN69" t="str">
            <v>川波アップル</v>
          </cell>
        </row>
        <row r="75">
          <cell r="AN75" t="str">
            <v>キッズトマトⅠ</v>
          </cell>
        </row>
        <row r="78">
          <cell r="AN78" t="str">
            <v>渡津Ｂ</v>
          </cell>
        </row>
        <row r="81">
          <cell r="AN81" t="str">
            <v>ファニイ東</v>
          </cell>
        </row>
        <row r="87">
          <cell r="AN87" t="str">
            <v>グレープ</v>
          </cell>
        </row>
        <row r="90">
          <cell r="AN90" t="str">
            <v>キッズ完熟トマト</v>
          </cell>
        </row>
        <row r="93">
          <cell r="AN93" t="str">
            <v>川波アップルズ</v>
          </cell>
        </row>
      </sheetData>
      <sheetData sheetId="11"/>
      <sheetData sheetId="12">
        <row r="7">
          <cell r="AU7" t="str">
            <v>夢想遊楽会</v>
          </cell>
        </row>
        <row r="10">
          <cell r="AU10" t="str">
            <v>クローバー</v>
          </cell>
        </row>
        <row r="13">
          <cell r="AU13" t="str">
            <v>ドリームズ</v>
          </cell>
        </row>
        <row r="16">
          <cell r="AU16" t="str">
            <v>虎舞竜</v>
          </cell>
        </row>
        <row r="22">
          <cell r="AU22" t="str">
            <v>スタープラチナ</v>
          </cell>
        </row>
        <row r="25">
          <cell r="AU25" t="str">
            <v>トータル２２２</v>
          </cell>
        </row>
        <row r="28">
          <cell r="AU28" t="str">
            <v>サワディー</v>
          </cell>
        </row>
        <row r="31">
          <cell r="AU31" t="str">
            <v>江津ファミリーズ</v>
          </cell>
        </row>
        <row r="60">
          <cell r="AU60" t="str">
            <v>スペースシャトル</v>
          </cell>
        </row>
        <row r="63">
          <cell r="AU63" t="str">
            <v>チーム大貧乏</v>
          </cell>
        </row>
        <row r="66">
          <cell r="AU66" t="str">
            <v>ブルーコーンズⅡ</v>
          </cell>
        </row>
        <row r="69">
          <cell r="AU69" t="str">
            <v>４ｅｖｅｒ</v>
          </cell>
        </row>
        <row r="75">
          <cell r="AU75" t="str">
            <v>パワーズ</v>
          </cell>
        </row>
        <row r="78">
          <cell r="AU78" t="str">
            <v>ＭＯＯＮＹ一族</v>
          </cell>
        </row>
        <row r="81">
          <cell r="AU81" t="str">
            <v>オレンチ</v>
          </cell>
        </row>
        <row r="84">
          <cell r="AU84" t="str">
            <v>渡津ＰＴＡ</v>
          </cell>
        </row>
      </sheetData>
      <sheetData sheetId="13">
        <row r="22">
          <cell r="AU22" t="str">
            <v>ルート</v>
          </cell>
        </row>
        <row r="25">
          <cell r="AU25" t="str">
            <v>済生江津加重グミ</v>
          </cell>
        </row>
        <row r="28">
          <cell r="AU28" t="str">
            <v>夢想遊楽会Ⅲ</v>
          </cell>
        </row>
        <row r="31">
          <cell r="AU31" t="str">
            <v>ＲＥＶＩＶＡＬ</v>
          </cell>
        </row>
        <row r="37">
          <cell r="AU37" t="str">
            <v>済生江津うで組</v>
          </cell>
        </row>
        <row r="40">
          <cell r="AU40" t="str">
            <v>周布小ＰＴＡ</v>
          </cell>
        </row>
        <row r="43">
          <cell r="AU43" t="str">
            <v>ライン</v>
          </cell>
        </row>
        <row r="46">
          <cell r="AU46" t="str">
            <v>ケチャップ</v>
          </cell>
        </row>
      </sheetData>
      <sheetData sheetId="14">
        <row r="7">
          <cell r="AN7" t="str">
            <v>ドルフィンズ</v>
          </cell>
        </row>
        <row r="10">
          <cell r="AN10" t="str">
            <v>済生江津太もも組</v>
          </cell>
        </row>
        <row r="13">
          <cell r="AN13" t="str">
            <v>夢想遊楽会Ⅱ</v>
          </cell>
        </row>
        <row r="22">
          <cell r="AN22" t="str">
            <v>匠の技</v>
          </cell>
        </row>
        <row r="25">
          <cell r="AN25" t="str">
            <v>済生江津さくら組</v>
          </cell>
        </row>
        <row r="28">
          <cell r="AN28" t="str">
            <v>ブルーコーンズ</v>
          </cell>
        </row>
        <row r="33">
          <cell r="AN33" t="str">
            <v>レール</v>
          </cell>
        </row>
        <row r="36">
          <cell r="AN36" t="str">
            <v>あんぱんまん</v>
          </cell>
        </row>
        <row r="39">
          <cell r="AN39" t="str">
            <v>あけぼの</v>
          </cell>
        </row>
      </sheetData>
      <sheetData sheetId="15">
        <row r="25">
          <cell r="AU25" t="str">
            <v>まほろば大和Ｂ</v>
          </cell>
        </row>
        <row r="28">
          <cell r="AU28" t="str">
            <v>益田クラブ</v>
          </cell>
        </row>
        <row r="31">
          <cell r="AU31" t="str">
            <v>スペースシャトル</v>
          </cell>
        </row>
        <row r="34">
          <cell r="AU34" t="str">
            <v>ＭＯＯＮＹ一家</v>
          </cell>
        </row>
        <row r="40">
          <cell r="AU40" t="str">
            <v>まほろば大和Ａ</v>
          </cell>
        </row>
        <row r="43">
          <cell r="AU43" t="str">
            <v>さひめるⅠ</v>
          </cell>
        </row>
        <row r="46">
          <cell r="AU46" t="str">
            <v>ひきみ</v>
          </cell>
        </row>
        <row r="49">
          <cell r="AU49" t="str">
            <v>江津ファミリー</v>
          </cell>
        </row>
      </sheetData>
      <sheetData sheetId="16"/>
      <sheetData sheetId="17"/>
      <sheetData sheetId="18"/>
      <sheetData sheetId="19">
        <row r="4">
          <cell r="BE4" t="str">
            <v>バラエティ</v>
          </cell>
        </row>
        <row r="7">
          <cell r="BE7" t="str">
            <v>ハイスターズ</v>
          </cell>
        </row>
        <row r="10">
          <cell r="BE10" t="str">
            <v>ブルーベリーズ</v>
          </cell>
        </row>
        <row r="13">
          <cell r="BE13" t="str">
            <v>Ｇｏ！Ｇｏ！マザーズ</v>
          </cell>
        </row>
        <row r="16">
          <cell r="BE16" t="str">
            <v>夢想遊楽会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小学生"/>
      <sheetName val="一般"/>
      <sheetName val="小学生試合順"/>
      <sheetName val="小学生のⅠ部"/>
      <sheetName val="小学生のⅡ部"/>
      <sheetName val="小学生のⅡ部 (2)"/>
      <sheetName val="小学生のⅠ部決勝"/>
      <sheetName val="小学生のⅡ部決勝"/>
      <sheetName val="小学生のⅡ部決勝 (2)"/>
      <sheetName val="小5"/>
      <sheetName val="小4"/>
      <sheetName val="小3"/>
      <sheetName val="一般試合順"/>
      <sheetName val="フリーの部"/>
      <sheetName val="ブロンズの部"/>
      <sheetName val="ブロンズの部2"/>
      <sheetName val="シルバーの部"/>
      <sheetName val="フリーの部決勝"/>
      <sheetName val="ブロンズの部決勝"/>
      <sheetName val="レディースの部決勝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3">
          <cell r="AU13" t="str">
            <v>川波アンズ</v>
          </cell>
        </row>
        <row r="43">
          <cell r="AU43" t="str">
            <v>グレープ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チーム一覧"/>
      <sheetName val="P4"/>
      <sheetName val="試合順"/>
      <sheetName val="試合順 (2)"/>
      <sheetName val="ブロンズの部（グループ）"/>
      <sheetName val="ブロンズ（プロ用）"/>
      <sheetName val="ブロンズの部決勝"/>
      <sheetName val="ブロンズ（入力用）"/>
      <sheetName val="シルバーの部"/>
      <sheetName val="シルバー（入力用）"/>
      <sheetName val="シルバー（プロ用）"/>
      <sheetName val="ゴールド（入力用）"/>
      <sheetName val="ゴールド（プロ用）"/>
    </sheetNames>
    <sheetDataSet>
      <sheetData sheetId="0">
        <row r="5">
          <cell r="A5">
            <v>1</v>
          </cell>
          <cell r="B5" t="str">
            <v>ラブリイズＣ</v>
          </cell>
          <cell r="C5" t="str">
            <v>広島</v>
          </cell>
          <cell r="D5" t="str">
            <v>濱本　れい子</v>
          </cell>
          <cell r="F5">
            <v>1</v>
          </cell>
          <cell r="G5" t="str">
            <v>ラブリイズＥ</v>
          </cell>
          <cell r="H5" t="str">
            <v>広島</v>
          </cell>
          <cell r="I5" t="str">
            <v>濱本　れい子</v>
          </cell>
        </row>
        <row r="6">
          <cell r="A6">
            <v>2</v>
          </cell>
          <cell r="B6" t="str">
            <v>レビヴァル</v>
          </cell>
          <cell r="C6" t="str">
            <v>島根</v>
          </cell>
          <cell r="D6" t="str">
            <v>森下　章</v>
          </cell>
          <cell r="F6">
            <v>2</v>
          </cell>
          <cell r="G6" t="str">
            <v>タッキー＆福の神</v>
          </cell>
          <cell r="H6" t="str">
            <v>広島</v>
          </cell>
          <cell r="I6" t="str">
            <v>福田　治恵</v>
          </cell>
        </row>
        <row r="7">
          <cell r="A7">
            <v>3</v>
          </cell>
          <cell r="B7" t="str">
            <v>ブルーコーンズＡ</v>
          </cell>
          <cell r="C7" t="str">
            <v>島根</v>
          </cell>
          <cell r="D7" t="str">
            <v>上ヶ迫　博之</v>
          </cell>
          <cell r="F7">
            <v>3</v>
          </cell>
          <cell r="G7" t="str">
            <v>はぴねす</v>
          </cell>
          <cell r="H7" t="str">
            <v>山口</v>
          </cell>
          <cell r="I7" t="str">
            <v>刀祢　洋</v>
          </cell>
        </row>
        <row r="8">
          <cell r="A8">
            <v>4</v>
          </cell>
          <cell r="B8" t="str">
            <v>ブルーコーンズＢ</v>
          </cell>
          <cell r="C8" t="str">
            <v>島根</v>
          </cell>
          <cell r="D8" t="str">
            <v>上ヶ迫　博之</v>
          </cell>
          <cell r="F8">
            <v>4</v>
          </cell>
          <cell r="G8" t="str">
            <v>ＫＳＴ</v>
          </cell>
          <cell r="H8" t="str">
            <v>島根</v>
          </cell>
          <cell r="I8" t="str">
            <v>竹内　朋夫</v>
          </cell>
        </row>
        <row r="9">
          <cell r="A9">
            <v>5</v>
          </cell>
          <cell r="B9" t="str">
            <v>Ｆｕｎｋｙ</v>
          </cell>
          <cell r="C9" t="str">
            <v>島根</v>
          </cell>
          <cell r="D9" t="str">
            <v>佐藤　篤</v>
          </cell>
          <cell r="F9">
            <v>5</v>
          </cell>
          <cell r="G9" t="str">
            <v>破天荒Ｓ</v>
          </cell>
          <cell r="H9" t="str">
            <v>島根</v>
          </cell>
          <cell r="I9" t="str">
            <v>月森　修</v>
          </cell>
        </row>
        <row r="10">
          <cell r="A10">
            <v>6</v>
          </cell>
          <cell r="B10" t="str">
            <v>多伎パワーズ</v>
          </cell>
          <cell r="C10" t="str">
            <v>島根</v>
          </cell>
          <cell r="D10" t="str">
            <v>花田　健</v>
          </cell>
          <cell r="F10">
            <v>6</v>
          </cell>
          <cell r="G10" t="str">
            <v>友・遊・友</v>
          </cell>
          <cell r="H10" t="str">
            <v>広島</v>
          </cell>
          <cell r="I10" t="str">
            <v>森脇　和則</v>
          </cell>
        </row>
        <row r="11">
          <cell r="A11">
            <v>7</v>
          </cell>
          <cell r="B11" t="str">
            <v>ＳＰＡＲＸ</v>
          </cell>
          <cell r="C11" t="str">
            <v>島根</v>
          </cell>
          <cell r="D11" t="str">
            <v>後野　美里</v>
          </cell>
          <cell r="F11">
            <v>7</v>
          </cell>
          <cell r="G11" t="str">
            <v>松江カラコロ</v>
          </cell>
          <cell r="H11" t="str">
            <v>島根</v>
          </cell>
          <cell r="I11" t="str">
            <v>前田　克美</v>
          </cell>
        </row>
        <row r="12">
          <cell r="A12">
            <v>8</v>
          </cell>
          <cell r="B12" t="str">
            <v>ＷＡＶＥＳ</v>
          </cell>
          <cell r="C12" t="str">
            <v>広島</v>
          </cell>
          <cell r="D12" t="str">
            <v>大下　桂史</v>
          </cell>
        </row>
        <row r="13">
          <cell r="A13">
            <v>9</v>
          </cell>
          <cell r="B13" t="str">
            <v>筆の都</v>
          </cell>
          <cell r="C13" t="str">
            <v>広島</v>
          </cell>
          <cell r="D13" t="str">
            <v>沖　直美</v>
          </cell>
        </row>
        <row r="14">
          <cell r="A14">
            <v>10</v>
          </cell>
          <cell r="B14" t="str">
            <v>ぴ～す</v>
          </cell>
          <cell r="C14" t="str">
            <v>広島</v>
          </cell>
          <cell r="D14" t="str">
            <v>新田　弘</v>
          </cell>
        </row>
        <row r="15">
          <cell r="A15">
            <v>11</v>
          </cell>
          <cell r="B15" t="str">
            <v>チームＳＰ</v>
          </cell>
          <cell r="C15" t="str">
            <v>島根</v>
          </cell>
          <cell r="D15" t="str">
            <v>寺戸　大輔</v>
          </cell>
        </row>
        <row r="16">
          <cell r="A16">
            <v>12</v>
          </cell>
          <cell r="B16" t="str">
            <v>楽翔会</v>
          </cell>
          <cell r="C16" t="str">
            <v>島根</v>
          </cell>
          <cell r="D16" t="str">
            <v>松原　史明</v>
          </cell>
        </row>
        <row r="17">
          <cell r="A17">
            <v>13</v>
          </cell>
          <cell r="B17" t="str">
            <v>豚汁倶楽部</v>
          </cell>
          <cell r="C17" t="str">
            <v>広島</v>
          </cell>
          <cell r="D17" t="str">
            <v>松田　竜彦</v>
          </cell>
          <cell r="F17">
            <v>1</v>
          </cell>
          <cell r="G17" t="str">
            <v>トロピカル大山</v>
          </cell>
          <cell r="H17" t="str">
            <v>鳥取</v>
          </cell>
          <cell r="I17" t="str">
            <v>蔵本　晴美</v>
          </cell>
        </row>
        <row r="18">
          <cell r="A18">
            <v>14</v>
          </cell>
          <cell r="B18" t="str">
            <v>楓</v>
          </cell>
          <cell r="C18" t="str">
            <v>島根</v>
          </cell>
          <cell r="D18" t="str">
            <v>早川　雅也</v>
          </cell>
          <cell r="F18">
            <v>2</v>
          </cell>
          <cell r="G18" t="str">
            <v>江津ドルフィンズ</v>
          </cell>
          <cell r="H18" t="str">
            <v>島根</v>
          </cell>
          <cell r="I18" t="str">
            <v>佐々木　幸治</v>
          </cell>
        </row>
        <row r="19">
          <cell r="A19">
            <v>15</v>
          </cell>
          <cell r="B19" t="str">
            <v>たかのつめ</v>
          </cell>
          <cell r="C19" t="str">
            <v>島根</v>
          </cell>
          <cell r="D19" t="str">
            <v>河野　一也</v>
          </cell>
          <cell r="F19">
            <v>3</v>
          </cell>
          <cell r="G19" t="str">
            <v>広シニア</v>
          </cell>
          <cell r="H19" t="str">
            <v>広島</v>
          </cell>
          <cell r="I19" t="str">
            <v>森　三恵</v>
          </cell>
        </row>
        <row r="20">
          <cell r="A20">
            <v>16</v>
          </cell>
          <cell r="B20" t="str">
            <v>たかのつめⅡ</v>
          </cell>
          <cell r="C20" t="str">
            <v>島根</v>
          </cell>
          <cell r="D20" t="str">
            <v>河野　一也</v>
          </cell>
          <cell r="F20">
            <v>4</v>
          </cell>
          <cell r="G20" t="str">
            <v>益田ＳＶＣ</v>
          </cell>
          <cell r="H20" t="str">
            <v>島根</v>
          </cell>
          <cell r="I20" t="str">
            <v>中村　克彦</v>
          </cell>
        </row>
        <row r="21">
          <cell r="A21">
            <v>17</v>
          </cell>
          <cell r="B21" t="str">
            <v>ブレイクタイム</v>
          </cell>
          <cell r="C21" t="str">
            <v>鳥取</v>
          </cell>
          <cell r="D21" t="str">
            <v>佐藤　義人</v>
          </cell>
          <cell r="F21">
            <v>5</v>
          </cell>
          <cell r="G21" t="str">
            <v>まほろば大和</v>
          </cell>
          <cell r="H21" t="str">
            <v>島根</v>
          </cell>
          <cell r="I21" t="str">
            <v>松島　長男</v>
          </cell>
        </row>
        <row r="22">
          <cell r="A22">
            <v>18</v>
          </cell>
          <cell r="B22" t="str">
            <v>サワディ</v>
          </cell>
          <cell r="C22" t="str">
            <v>島根</v>
          </cell>
          <cell r="D22" t="str">
            <v>流　智則</v>
          </cell>
          <cell r="F22">
            <v>6</v>
          </cell>
          <cell r="G22" t="str">
            <v>向陽クラブ</v>
          </cell>
          <cell r="H22" t="str">
            <v>山口</v>
          </cell>
          <cell r="I22" t="str">
            <v>河田　和正</v>
          </cell>
        </row>
        <row r="23">
          <cell r="A23">
            <v>19</v>
          </cell>
          <cell r="B23" t="str">
            <v>クッパ</v>
          </cell>
          <cell r="C23" t="str">
            <v>島根</v>
          </cell>
          <cell r="D23" t="str">
            <v>松本　哲</v>
          </cell>
        </row>
        <row r="24">
          <cell r="A24">
            <v>20</v>
          </cell>
          <cell r="B24" t="str">
            <v>ＭＡＲＩＯ</v>
          </cell>
          <cell r="C24" t="str">
            <v>島根</v>
          </cell>
          <cell r="D24" t="str">
            <v>松本　哲</v>
          </cell>
        </row>
        <row r="25">
          <cell r="A25">
            <v>21</v>
          </cell>
          <cell r="B25" t="str">
            <v>Ｋ１</v>
          </cell>
          <cell r="C25" t="str">
            <v>島根</v>
          </cell>
          <cell r="D25" t="str">
            <v>山縣　正治</v>
          </cell>
        </row>
        <row r="26">
          <cell r="A26">
            <v>22</v>
          </cell>
          <cell r="B26" t="str">
            <v>Ｋ２</v>
          </cell>
          <cell r="C26" t="str">
            <v>島根</v>
          </cell>
          <cell r="D26" t="str">
            <v>山縣　正治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小学生"/>
      <sheetName val="一般"/>
      <sheetName val="小学生試合順"/>
      <sheetName val="小学生のⅠ部"/>
      <sheetName val="小学生のⅡ部"/>
      <sheetName val="小学生のⅡ部 (2)"/>
      <sheetName val="小学生のⅠ部決勝"/>
      <sheetName val="小学生のⅡ部決勝"/>
      <sheetName val="小学生のⅡ部決勝 (2)"/>
      <sheetName val="小4"/>
      <sheetName val="小3"/>
      <sheetName val="一般試合順"/>
      <sheetName val="フリーの部"/>
      <sheetName val="ブロンズの部"/>
      <sheetName val="ブロンズの部2"/>
      <sheetName val="シルバーの部"/>
      <sheetName val="フリーの部決勝"/>
      <sheetName val="ブロンズの部決勝"/>
      <sheetName val="ｼﾙﾊﾞｰの部決勝"/>
      <sheetName val="ﾚﾃﾞｨｰｽ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">
          <cell r="AU4" t="str">
            <v>東ビクトリー</v>
          </cell>
        </row>
      </sheetData>
      <sheetData sheetId="10">
        <row r="4">
          <cell r="AN4" t="str">
            <v>ストロベリー</v>
          </cell>
        </row>
      </sheetData>
      <sheetData sheetId="11"/>
      <sheetData sheetId="12">
        <row r="7">
          <cell r="AU7" t="str">
            <v>夢想遊楽会</v>
          </cell>
        </row>
      </sheetData>
      <sheetData sheetId="13">
        <row r="22">
          <cell r="AU22" t="str">
            <v>ルート</v>
          </cell>
        </row>
      </sheetData>
      <sheetData sheetId="14">
        <row r="7">
          <cell r="AN7" t="str">
            <v>ドルフィンズ</v>
          </cell>
        </row>
      </sheetData>
      <sheetData sheetId="15">
        <row r="25">
          <cell r="AU25" t="str">
            <v>まほろば大和Ｂ</v>
          </cell>
        </row>
      </sheetData>
      <sheetData sheetId="16"/>
      <sheetData sheetId="17"/>
      <sheetData sheetId="18"/>
      <sheetData sheetId="19">
        <row r="4">
          <cell r="BE4" t="str">
            <v>バラエティ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Q52"/>
  <sheetViews>
    <sheetView topLeftCell="A17" workbookViewId="0">
      <selection activeCell="Q15" sqref="Q15"/>
    </sheetView>
  </sheetViews>
  <sheetFormatPr defaultRowHeight="13.2" x14ac:dyDescent="0.2"/>
  <cols>
    <col min="1" max="1" width="8.88671875" customWidth="1"/>
    <col min="2" max="2" width="4.6640625" customWidth="1"/>
    <col min="3" max="8" width="4.77734375" customWidth="1"/>
    <col min="9" max="9" width="6.33203125" customWidth="1"/>
    <col min="10" max="10" width="2.44140625" bestFit="1" customWidth="1"/>
    <col min="11" max="17" width="4.77734375" customWidth="1"/>
  </cols>
  <sheetData>
    <row r="1" spans="2:17" ht="13.2" customHeight="1" x14ac:dyDescent="0.2">
      <c r="C1" s="158" t="s">
        <v>0</v>
      </c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7"/>
    </row>
    <row r="2" spans="2:17" ht="13.2" customHeight="1" x14ac:dyDescent="0.2"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7"/>
    </row>
    <row r="3" spans="2:17" ht="10.199999999999999" customHeight="1" x14ac:dyDescent="0.2"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6"/>
    </row>
    <row r="4" spans="2:17" ht="10.199999999999999" customHeight="1" x14ac:dyDescent="0.2"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2:17" ht="10.199999999999999" customHeight="1" x14ac:dyDescent="0.2"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2:17" ht="14.4" x14ac:dyDescent="0.2">
      <c r="B6" s="4"/>
      <c r="C6" s="157" t="s">
        <v>8</v>
      </c>
      <c r="D6" s="157"/>
      <c r="E6" s="157"/>
      <c r="F6" s="157"/>
      <c r="G6" s="5"/>
      <c r="H6" s="5"/>
      <c r="I6" s="3"/>
      <c r="L6" s="159" t="s">
        <v>13</v>
      </c>
      <c r="M6" s="159"/>
      <c r="N6" s="159"/>
      <c r="O6" s="159"/>
      <c r="P6" s="1"/>
    </row>
    <row r="7" spans="2:17" x14ac:dyDescent="0.2">
      <c r="B7" s="146"/>
      <c r="C7" s="146" t="s">
        <v>1</v>
      </c>
      <c r="D7" s="146"/>
      <c r="E7" s="146"/>
      <c r="F7" s="146"/>
      <c r="G7" s="146" t="s">
        <v>2</v>
      </c>
      <c r="H7" s="146"/>
      <c r="K7" s="61"/>
      <c r="L7" s="61" t="s">
        <v>1</v>
      </c>
      <c r="M7" s="61"/>
      <c r="N7" s="61"/>
      <c r="O7" s="61"/>
      <c r="P7" s="61" t="s">
        <v>2</v>
      </c>
      <c r="Q7" s="61"/>
    </row>
    <row r="8" spans="2:17" ht="11.4" customHeight="1" x14ac:dyDescent="0.2">
      <c r="B8" s="146"/>
      <c r="C8" s="146"/>
      <c r="D8" s="146"/>
      <c r="E8" s="146"/>
      <c r="F8" s="146"/>
      <c r="G8" s="146"/>
      <c r="H8" s="146"/>
      <c r="K8" s="61"/>
      <c r="L8" s="61"/>
      <c r="M8" s="61"/>
      <c r="N8" s="61"/>
      <c r="O8" s="61"/>
      <c r="P8" s="61"/>
      <c r="Q8" s="61"/>
    </row>
    <row r="9" spans="2:17" ht="13.8" customHeight="1" x14ac:dyDescent="0.2">
      <c r="B9" s="146">
        <v>1</v>
      </c>
      <c r="C9" s="146" t="s">
        <v>22</v>
      </c>
      <c r="D9" s="146"/>
      <c r="E9" s="146"/>
      <c r="F9" s="146"/>
      <c r="G9" s="146" t="s">
        <v>25</v>
      </c>
      <c r="H9" s="146"/>
      <c r="K9" s="61">
        <v>1</v>
      </c>
      <c r="L9" s="61" t="s">
        <v>47</v>
      </c>
      <c r="M9" s="61"/>
      <c r="N9" s="61"/>
      <c r="O9" s="61"/>
      <c r="P9" s="61" t="s">
        <v>28</v>
      </c>
      <c r="Q9" s="61"/>
    </row>
    <row r="10" spans="2:17" x14ac:dyDescent="0.2">
      <c r="B10" s="146"/>
      <c r="C10" s="146"/>
      <c r="D10" s="146"/>
      <c r="E10" s="146"/>
      <c r="F10" s="146"/>
      <c r="G10" s="146"/>
      <c r="H10" s="146"/>
      <c r="K10" s="61"/>
      <c r="L10" s="61"/>
      <c r="M10" s="61"/>
      <c r="N10" s="61"/>
      <c r="O10" s="61"/>
      <c r="P10" s="61"/>
      <c r="Q10" s="61"/>
    </row>
    <row r="11" spans="2:17" x14ac:dyDescent="0.2">
      <c r="B11" s="146">
        <v>2</v>
      </c>
      <c r="C11" s="146" t="s">
        <v>46</v>
      </c>
      <c r="D11" s="146"/>
      <c r="E11" s="146"/>
      <c r="F11" s="146"/>
      <c r="G11" s="146" t="s">
        <v>29</v>
      </c>
      <c r="H11" s="146"/>
      <c r="K11" s="61">
        <v>2</v>
      </c>
      <c r="L11" s="61"/>
      <c r="M11" s="61"/>
      <c r="N11" s="61"/>
      <c r="O11" s="61"/>
      <c r="P11" s="61"/>
      <c r="Q11" s="61"/>
    </row>
    <row r="12" spans="2:17" ht="13.2" customHeight="1" x14ac:dyDescent="0.2">
      <c r="B12" s="146"/>
      <c r="C12" s="146"/>
      <c r="D12" s="146"/>
      <c r="E12" s="146"/>
      <c r="F12" s="146"/>
      <c r="G12" s="146"/>
      <c r="H12" s="146"/>
      <c r="K12" s="61"/>
      <c r="L12" s="61"/>
      <c r="M12" s="61"/>
      <c r="N12" s="61"/>
      <c r="O12" s="61"/>
      <c r="P12" s="61"/>
      <c r="Q12" s="61"/>
    </row>
    <row r="13" spans="2:17" x14ac:dyDescent="0.2">
      <c r="B13" s="146">
        <v>3</v>
      </c>
      <c r="C13" s="146" t="s">
        <v>66</v>
      </c>
      <c r="D13" s="146"/>
      <c r="E13" s="146"/>
      <c r="F13" s="146"/>
      <c r="G13" s="147" t="s">
        <v>69</v>
      </c>
      <c r="H13" s="146"/>
      <c r="J13" s="142"/>
    </row>
    <row r="14" spans="2:17" x14ac:dyDescent="0.2">
      <c r="B14" s="146"/>
      <c r="C14" s="146"/>
      <c r="D14" s="146"/>
      <c r="E14" s="146"/>
      <c r="F14" s="146"/>
      <c r="G14" s="146"/>
      <c r="H14" s="146"/>
      <c r="J14" s="142"/>
    </row>
    <row r="15" spans="2:17" x14ac:dyDescent="0.2">
      <c r="B15" s="146">
        <v>4</v>
      </c>
      <c r="C15" s="146" t="s">
        <v>67</v>
      </c>
      <c r="D15" s="146"/>
      <c r="E15" s="146"/>
      <c r="F15" s="146"/>
      <c r="G15" s="147" t="s">
        <v>69</v>
      </c>
      <c r="H15" s="146"/>
    </row>
    <row r="16" spans="2:17" ht="13.2" customHeight="1" x14ac:dyDescent="0.2">
      <c r="B16" s="146"/>
      <c r="C16" s="146"/>
      <c r="D16" s="146"/>
      <c r="E16" s="146"/>
      <c r="F16" s="146"/>
      <c r="G16" s="146"/>
      <c r="H16" s="146"/>
    </row>
    <row r="17" spans="2:17" x14ac:dyDescent="0.2">
      <c r="B17" s="146">
        <v>5</v>
      </c>
      <c r="C17" s="146" t="s">
        <v>68</v>
      </c>
      <c r="D17" s="146"/>
      <c r="E17" s="146"/>
      <c r="F17" s="146"/>
      <c r="G17" s="147" t="s">
        <v>69</v>
      </c>
      <c r="H17" s="146"/>
    </row>
    <row r="18" spans="2:17" x14ac:dyDescent="0.2">
      <c r="B18" s="146"/>
      <c r="C18" s="146"/>
      <c r="D18" s="146"/>
      <c r="E18" s="146"/>
      <c r="F18" s="146"/>
      <c r="G18" s="146"/>
      <c r="H18" s="146"/>
      <c r="J18" s="142"/>
      <c r="L18" s="159" t="s">
        <v>15</v>
      </c>
      <c r="M18" s="159"/>
      <c r="N18" s="159"/>
      <c r="O18" s="159"/>
    </row>
    <row r="19" spans="2:17" x14ac:dyDescent="0.2">
      <c r="B19" s="146">
        <v>6</v>
      </c>
      <c r="C19" s="146" t="s">
        <v>99</v>
      </c>
      <c r="D19" s="146"/>
      <c r="E19" s="146"/>
      <c r="F19" s="146"/>
      <c r="G19" s="147" t="s">
        <v>5</v>
      </c>
      <c r="H19" s="146"/>
      <c r="J19" s="142"/>
      <c r="L19" s="159"/>
      <c r="M19" s="159"/>
      <c r="N19" s="159"/>
      <c r="O19" s="159"/>
    </row>
    <row r="20" spans="2:17" x14ac:dyDescent="0.2">
      <c r="B20" s="146"/>
      <c r="C20" s="146"/>
      <c r="D20" s="146"/>
      <c r="E20" s="146"/>
      <c r="F20" s="146"/>
      <c r="G20" s="146"/>
      <c r="H20" s="146"/>
      <c r="K20" s="61"/>
      <c r="L20" s="61" t="s">
        <v>1</v>
      </c>
      <c r="M20" s="61"/>
      <c r="N20" s="61"/>
      <c r="O20" s="61"/>
      <c r="P20" s="61" t="s">
        <v>2</v>
      </c>
      <c r="Q20" s="61"/>
    </row>
    <row r="21" spans="2:17" ht="14.4" customHeight="1" x14ac:dyDescent="0.2">
      <c r="B21" s="4"/>
      <c r="C21" s="4"/>
      <c r="D21" s="4"/>
      <c r="E21" s="4"/>
      <c r="F21" s="4"/>
      <c r="G21" s="4"/>
      <c r="H21" s="4"/>
      <c r="K21" s="61"/>
      <c r="L21" s="61"/>
      <c r="M21" s="61"/>
      <c r="N21" s="61"/>
      <c r="O21" s="61"/>
      <c r="P21" s="61"/>
      <c r="Q21" s="61"/>
    </row>
    <row r="22" spans="2:17" ht="13.2" customHeight="1" x14ac:dyDescent="0.2">
      <c r="B22" s="4"/>
      <c r="C22" s="4"/>
      <c r="D22" s="4"/>
      <c r="E22" s="4"/>
      <c r="F22" s="4"/>
      <c r="G22" s="4"/>
      <c r="H22" s="4"/>
      <c r="K22" s="61">
        <v>1</v>
      </c>
      <c r="L22" s="61" t="s">
        <v>32</v>
      </c>
      <c r="M22" s="61"/>
      <c r="N22" s="61"/>
      <c r="O22" s="61"/>
      <c r="P22" s="61" t="s">
        <v>9</v>
      </c>
      <c r="Q22" s="61"/>
    </row>
    <row r="23" spans="2:17" ht="13.2" customHeight="1" x14ac:dyDescent="0.2">
      <c r="B23" s="4"/>
      <c r="C23" s="4"/>
      <c r="D23" s="4"/>
      <c r="E23" s="4"/>
      <c r="F23" s="4"/>
      <c r="G23" s="4"/>
      <c r="H23" s="4"/>
      <c r="K23" s="61"/>
      <c r="L23" s="61"/>
      <c r="M23" s="61"/>
      <c r="N23" s="61"/>
      <c r="O23" s="61"/>
      <c r="P23" s="61"/>
      <c r="Q23" s="61"/>
    </row>
    <row r="24" spans="2:17" ht="13.2" customHeight="1" x14ac:dyDescent="0.2">
      <c r="C24" s="156" t="s">
        <v>7</v>
      </c>
      <c r="D24" s="156"/>
      <c r="E24" s="156"/>
      <c r="F24" s="156"/>
      <c r="G24" s="5"/>
      <c r="K24" s="61">
        <v>2</v>
      </c>
      <c r="L24" s="61" t="s">
        <v>4</v>
      </c>
      <c r="M24" s="61"/>
      <c r="N24" s="61"/>
      <c r="O24" s="61"/>
      <c r="P24" s="61" t="s">
        <v>14</v>
      </c>
      <c r="Q24" s="61"/>
    </row>
    <row r="25" spans="2:17" ht="13.2" customHeight="1" x14ac:dyDescent="0.2">
      <c r="B25" s="8"/>
      <c r="C25" s="157"/>
      <c r="D25" s="157"/>
      <c r="E25" s="157"/>
      <c r="F25" s="157"/>
      <c r="G25" s="5"/>
      <c r="I25" s="3"/>
      <c r="K25" s="61"/>
      <c r="L25" s="61"/>
      <c r="M25" s="61"/>
      <c r="N25" s="61"/>
      <c r="O25" s="61"/>
      <c r="P25" s="61"/>
      <c r="Q25" s="61"/>
    </row>
    <row r="26" spans="2:17" x14ac:dyDescent="0.2">
      <c r="B26" s="148"/>
      <c r="C26" s="150" t="s">
        <v>1</v>
      </c>
      <c r="D26" s="151"/>
      <c r="E26" s="151"/>
      <c r="F26" s="152"/>
      <c r="G26" s="150" t="s">
        <v>2</v>
      </c>
      <c r="H26" s="152"/>
      <c r="K26" s="61">
        <v>3</v>
      </c>
      <c r="L26" s="61" t="s">
        <v>26</v>
      </c>
      <c r="M26" s="61"/>
      <c r="N26" s="61"/>
      <c r="O26" s="61"/>
      <c r="P26" s="61" t="s">
        <v>27</v>
      </c>
      <c r="Q26" s="61"/>
    </row>
    <row r="27" spans="2:17" x14ac:dyDescent="0.2">
      <c r="B27" s="149"/>
      <c r="C27" s="153"/>
      <c r="D27" s="154"/>
      <c r="E27" s="154"/>
      <c r="F27" s="155"/>
      <c r="G27" s="153"/>
      <c r="H27" s="155"/>
      <c r="K27" s="61"/>
      <c r="L27" s="61"/>
      <c r="M27" s="61"/>
      <c r="N27" s="61"/>
      <c r="O27" s="61"/>
      <c r="P27" s="61"/>
      <c r="Q27" s="61"/>
    </row>
    <row r="28" spans="2:17" ht="13.2" customHeight="1" x14ac:dyDescent="0.2">
      <c r="B28" s="148">
        <v>1</v>
      </c>
      <c r="C28" s="150" t="s">
        <v>16</v>
      </c>
      <c r="D28" s="151"/>
      <c r="E28" s="151"/>
      <c r="F28" s="152"/>
      <c r="G28" s="150" t="s">
        <v>23</v>
      </c>
      <c r="H28" s="152"/>
      <c r="K28" s="61">
        <v>4</v>
      </c>
      <c r="L28" s="61" t="s">
        <v>33</v>
      </c>
      <c r="M28" s="61"/>
      <c r="N28" s="61"/>
      <c r="O28" s="61"/>
      <c r="P28" s="61" t="s">
        <v>5</v>
      </c>
      <c r="Q28" s="61"/>
    </row>
    <row r="29" spans="2:17" x14ac:dyDescent="0.2">
      <c r="B29" s="149"/>
      <c r="C29" s="153"/>
      <c r="D29" s="154"/>
      <c r="E29" s="154"/>
      <c r="F29" s="155"/>
      <c r="G29" s="153"/>
      <c r="H29" s="155"/>
      <c r="K29" s="61"/>
      <c r="L29" s="61"/>
      <c r="M29" s="61"/>
      <c r="N29" s="61"/>
      <c r="O29" s="61"/>
      <c r="P29" s="61"/>
      <c r="Q29" s="61"/>
    </row>
    <row r="30" spans="2:17" ht="14.4" customHeight="1" x14ac:dyDescent="0.2">
      <c r="B30" s="148">
        <v>2</v>
      </c>
      <c r="C30" s="150" t="s">
        <v>21</v>
      </c>
      <c r="D30" s="151"/>
      <c r="E30" s="151"/>
      <c r="F30" s="152"/>
      <c r="G30" s="150" t="s">
        <v>9</v>
      </c>
      <c r="H30" s="152"/>
      <c r="K30" s="61">
        <v>5</v>
      </c>
      <c r="L30" s="61"/>
      <c r="M30" s="61"/>
      <c r="N30" s="61"/>
      <c r="O30" s="61"/>
      <c r="P30" s="61"/>
      <c r="Q30" s="61"/>
    </row>
    <row r="31" spans="2:17" ht="14.4" customHeight="1" x14ac:dyDescent="0.2">
      <c r="B31" s="149"/>
      <c r="C31" s="153"/>
      <c r="D31" s="154"/>
      <c r="E31" s="154"/>
      <c r="F31" s="155"/>
      <c r="G31" s="153"/>
      <c r="H31" s="155"/>
      <c r="K31" s="61"/>
      <c r="L31" s="61"/>
      <c r="M31" s="61"/>
      <c r="N31" s="61"/>
      <c r="O31" s="61"/>
      <c r="P31" s="61"/>
      <c r="Q31" s="61"/>
    </row>
    <row r="32" spans="2:17" ht="13.2" customHeight="1" x14ac:dyDescent="0.2">
      <c r="B32" s="146">
        <v>3</v>
      </c>
      <c r="C32" s="146"/>
      <c r="D32" s="146"/>
      <c r="E32" s="146"/>
      <c r="F32" s="146"/>
      <c r="G32" s="146"/>
      <c r="H32" s="146"/>
      <c r="K32" s="142"/>
      <c r="L32" s="142"/>
      <c r="M32" s="142"/>
      <c r="N32" s="142"/>
      <c r="O32" s="142"/>
      <c r="P32" s="142"/>
      <c r="Q32" s="142"/>
    </row>
    <row r="33" spans="2:17" ht="14.4" customHeight="1" x14ac:dyDescent="0.2">
      <c r="B33" s="146"/>
      <c r="C33" s="146"/>
      <c r="D33" s="146"/>
      <c r="E33" s="146"/>
      <c r="F33" s="146"/>
      <c r="G33" s="146"/>
      <c r="H33" s="146"/>
      <c r="K33" s="142"/>
      <c r="L33" s="142"/>
      <c r="M33" s="142"/>
      <c r="N33" s="142"/>
      <c r="O33" s="142"/>
      <c r="P33" s="142"/>
      <c r="Q33" s="142"/>
    </row>
    <row r="34" spans="2:17" ht="14.4" customHeight="1" x14ac:dyDescent="0.2">
      <c r="B34" s="165"/>
      <c r="C34" s="165"/>
      <c r="D34" s="165"/>
      <c r="E34" s="165"/>
      <c r="F34" s="165"/>
      <c r="G34" s="165"/>
      <c r="H34" s="165"/>
    </row>
    <row r="35" spans="2:17" ht="13.2" customHeight="1" x14ac:dyDescent="0.2">
      <c r="B35" s="165"/>
      <c r="C35" s="165"/>
      <c r="D35" s="165"/>
      <c r="E35" s="165"/>
      <c r="F35" s="165"/>
      <c r="G35" s="165"/>
      <c r="H35" s="165"/>
    </row>
    <row r="36" spans="2:17" ht="13.2" customHeight="1" x14ac:dyDescent="0.2">
      <c r="B36" s="165"/>
      <c r="C36" s="165"/>
      <c r="D36" s="165"/>
      <c r="E36" s="165"/>
      <c r="F36" s="165"/>
      <c r="G36" s="165"/>
      <c r="H36" s="165"/>
    </row>
    <row r="37" spans="2:17" ht="13.2" customHeight="1" x14ac:dyDescent="0.2">
      <c r="B37" s="165"/>
      <c r="C37" s="165"/>
      <c r="D37" s="165"/>
      <c r="E37" s="165"/>
      <c r="F37" s="165"/>
      <c r="G37" s="165"/>
      <c r="H37" s="165"/>
      <c r="L37" s="156" t="s">
        <v>6</v>
      </c>
      <c r="M37" s="156"/>
      <c r="N37" s="156"/>
      <c r="O37" s="156"/>
    </row>
    <row r="38" spans="2:17" ht="13.2" customHeight="1" x14ac:dyDescent="0.2">
      <c r="C38" s="156" t="s">
        <v>17</v>
      </c>
      <c r="D38" s="156"/>
      <c r="E38" s="156"/>
      <c r="F38" s="156"/>
      <c r="G38" s="5"/>
      <c r="K38" s="4"/>
      <c r="L38" s="157"/>
      <c r="M38" s="157"/>
      <c r="N38" s="157"/>
      <c r="O38" s="157"/>
      <c r="P38" s="5"/>
      <c r="Q38" s="5"/>
    </row>
    <row r="39" spans="2:17" ht="13.2" customHeight="1" x14ac:dyDescent="0.2">
      <c r="B39" s="8"/>
      <c r="C39" s="157"/>
      <c r="D39" s="157"/>
      <c r="E39" s="157"/>
      <c r="F39" s="157"/>
      <c r="G39" s="5"/>
      <c r="K39" s="148"/>
      <c r="L39" s="150" t="s">
        <v>1</v>
      </c>
      <c r="M39" s="151"/>
      <c r="N39" s="151"/>
      <c r="O39" s="152"/>
      <c r="P39" s="150" t="s">
        <v>2</v>
      </c>
      <c r="Q39" s="152"/>
    </row>
    <row r="40" spans="2:17" ht="13.2" customHeight="1" x14ac:dyDescent="0.2">
      <c r="B40" s="148"/>
      <c r="C40" s="150" t="s">
        <v>1</v>
      </c>
      <c r="D40" s="151"/>
      <c r="E40" s="151"/>
      <c r="F40" s="152"/>
      <c r="G40" s="150" t="s">
        <v>2</v>
      </c>
      <c r="H40" s="152"/>
      <c r="K40" s="149"/>
      <c r="L40" s="153"/>
      <c r="M40" s="154"/>
      <c r="N40" s="154"/>
      <c r="O40" s="155"/>
      <c r="P40" s="153"/>
      <c r="Q40" s="155"/>
    </row>
    <row r="41" spans="2:17" x14ac:dyDescent="0.2">
      <c r="B41" s="149"/>
      <c r="C41" s="153"/>
      <c r="D41" s="154"/>
      <c r="E41" s="154"/>
      <c r="F41" s="155"/>
      <c r="G41" s="153"/>
      <c r="H41" s="155"/>
      <c r="K41" s="148">
        <v>1</v>
      </c>
      <c r="L41" s="150" t="s">
        <v>18</v>
      </c>
      <c r="M41" s="151"/>
      <c r="N41" s="151"/>
      <c r="O41" s="152"/>
      <c r="P41" s="150" t="s">
        <v>24</v>
      </c>
      <c r="Q41" s="152"/>
    </row>
    <row r="42" spans="2:17" ht="13.2" customHeight="1" x14ac:dyDescent="0.2">
      <c r="B42" s="148">
        <v>1</v>
      </c>
      <c r="C42" s="150" t="s">
        <v>20</v>
      </c>
      <c r="D42" s="151"/>
      <c r="E42" s="151"/>
      <c r="F42" s="152"/>
      <c r="G42" s="150" t="s">
        <v>5</v>
      </c>
      <c r="H42" s="152"/>
      <c r="K42" s="149"/>
      <c r="L42" s="153"/>
      <c r="M42" s="154"/>
      <c r="N42" s="154"/>
      <c r="O42" s="155"/>
      <c r="P42" s="153"/>
      <c r="Q42" s="155"/>
    </row>
    <row r="43" spans="2:17" x14ac:dyDescent="0.2">
      <c r="B43" s="149"/>
      <c r="C43" s="153"/>
      <c r="D43" s="154"/>
      <c r="E43" s="154"/>
      <c r="F43" s="155"/>
      <c r="G43" s="153"/>
      <c r="H43" s="155"/>
      <c r="K43" s="148">
        <v>2</v>
      </c>
      <c r="L43" s="160" t="s">
        <v>19</v>
      </c>
      <c r="M43" s="161"/>
      <c r="N43" s="161"/>
      <c r="O43" s="162"/>
      <c r="P43" s="160" t="s">
        <v>5</v>
      </c>
      <c r="Q43" s="162"/>
    </row>
    <row r="44" spans="2:17" ht="13.2" customHeight="1" x14ac:dyDescent="0.2">
      <c r="B44" s="148">
        <v>2</v>
      </c>
      <c r="C44" s="150" t="s">
        <v>31</v>
      </c>
      <c r="D44" s="151"/>
      <c r="E44" s="151"/>
      <c r="F44" s="152"/>
      <c r="G44" s="150" t="s">
        <v>9</v>
      </c>
      <c r="H44" s="152"/>
      <c r="K44" s="149"/>
      <c r="L44" s="163"/>
      <c r="M44" s="145"/>
      <c r="N44" s="145"/>
      <c r="O44" s="164"/>
      <c r="P44" s="163"/>
      <c r="Q44" s="164"/>
    </row>
    <row r="45" spans="2:17" x14ac:dyDescent="0.2">
      <c r="B45" s="149"/>
      <c r="C45" s="153"/>
      <c r="D45" s="154"/>
      <c r="E45" s="154"/>
      <c r="F45" s="155"/>
      <c r="G45" s="153"/>
      <c r="H45" s="155"/>
      <c r="K45" s="148">
        <v>3</v>
      </c>
      <c r="L45" s="150" t="s">
        <v>34</v>
      </c>
      <c r="M45" s="151"/>
      <c r="N45" s="151"/>
      <c r="O45" s="152"/>
      <c r="P45" s="150" t="s">
        <v>5</v>
      </c>
      <c r="Q45" s="152"/>
    </row>
    <row r="46" spans="2:17" ht="13.2" customHeight="1" x14ac:dyDescent="0.2">
      <c r="B46" s="146">
        <v>3</v>
      </c>
      <c r="C46" s="146" t="s">
        <v>30</v>
      </c>
      <c r="D46" s="146"/>
      <c r="E46" s="146"/>
      <c r="F46" s="146"/>
      <c r="G46" s="146" t="s">
        <v>39</v>
      </c>
      <c r="H46" s="146"/>
      <c r="K46" s="149"/>
      <c r="L46" s="153"/>
      <c r="M46" s="154"/>
      <c r="N46" s="154"/>
      <c r="O46" s="155"/>
      <c r="P46" s="153"/>
      <c r="Q46" s="155"/>
    </row>
    <row r="47" spans="2:17" x14ac:dyDescent="0.2">
      <c r="B47" s="146"/>
      <c r="C47" s="146"/>
      <c r="D47" s="146"/>
      <c r="E47" s="146"/>
      <c r="F47" s="146"/>
      <c r="G47" s="146"/>
      <c r="H47" s="146"/>
      <c r="K47" s="148"/>
      <c r="L47" s="150"/>
      <c r="M47" s="151"/>
      <c r="N47" s="151"/>
      <c r="O47" s="152"/>
      <c r="P47" s="150"/>
      <c r="Q47" s="152"/>
    </row>
    <row r="48" spans="2:17" x14ac:dyDescent="0.2">
      <c r="B48" s="146"/>
      <c r="C48" s="146"/>
      <c r="D48" s="146"/>
      <c r="E48" s="146"/>
      <c r="F48" s="146"/>
      <c r="G48" s="146"/>
      <c r="H48" s="146"/>
      <c r="K48" s="149"/>
      <c r="L48" s="153"/>
      <c r="M48" s="154"/>
      <c r="N48" s="154"/>
      <c r="O48" s="155"/>
      <c r="P48" s="153"/>
      <c r="Q48" s="155"/>
    </row>
    <row r="49" spans="2:8" x14ac:dyDescent="0.2">
      <c r="B49" s="146"/>
      <c r="C49" s="146"/>
      <c r="D49" s="146"/>
      <c r="E49" s="146"/>
      <c r="F49" s="146"/>
      <c r="G49" s="146"/>
      <c r="H49" s="146"/>
    </row>
    <row r="50" spans="2:8" ht="13.2" customHeight="1" x14ac:dyDescent="0.2">
      <c r="B50" s="165"/>
      <c r="C50" s="165"/>
      <c r="D50" s="165"/>
      <c r="E50" s="165"/>
      <c r="F50" s="165"/>
      <c r="G50" s="165"/>
      <c r="H50" s="165"/>
    </row>
    <row r="51" spans="2:8" x14ac:dyDescent="0.2">
      <c r="B51" s="165"/>
      <c r="C51" s="165"/>
      <c r="D51" s="165"/>
      <c r="E51" s="165"/>
      <c r="F51" s="165"/>
      <c r="G51" s="165"/>
      <c r="H51" s="165"/>
    </row>
    <row r="52" spans="2:8" ht="13.2" customHeight="1" x14ac:dyDescent="0.2"/>
  </sheetData>
  <mergeCells count="111">
    <mergeCell ref="B50:B51"/>
    <mergeCell ref="C50:F51"/>
    <mergeCell ref="G50:H51"/>
    <mergeCell ref="B46:B47"/>
    <mergeCell ref="C46:F47"/>
    <mergeCell ref="G46:H47"/>
    <mergeCell ref="B48:B49"/>
    <mergeCell ref="C48:F49"/>
    <mergeCell ref="G48:H49"/>
    <mergeCell ref="L41:O42"/>
    <mergeCell ref="P41:Q42"/>
    <mergeCell ref="K41:K42"/>
    <mergeCell ref="L43:O44"/>
    <mergeCell ref="P43:Q44"/>
    <mergeCell ref="B32:B33"/>
    <mergeCell ref="C32:F33"/>
    <mergeCell ref="G32:H33"/>
    <mergeCell ref="B34:B35"/>
    <mergeCell ref="C34:F35"/>
    <mergeCell ref="G34:H35"/>
    <mergeCell ref="B42:B43"/>
    <mergeCell ref="C42:F43"/>
    <mergeCell ref="G42:H43"/>
    <mergeCell ref="B44:B45"/>
    <mergeCell ref="C44:F45"/>
    <mergeCell ref="G44:H45"/>
    <mergeCell ref="B36:B37"/>
    <mergeCell ref="C36:F37"/>
    <mergeCell ref="G36:H37"/>
    <mergeCell ref="C38:F39"/>
    <mergeCell ref="B7:B8"/>
    <mergeCell ref="B9:B10"/>
    <mergeCell ref="B11:B12"/>
    <mergeCell ref="B13:B14"/>
    <mergeCell ref="C9:F10"/>
    <mergeCell ref="C11:F12"/>
    <mergeCell ref="C7:F8"/>
    <mergeCell ref="G7:H8"/>
    <mergeCell ref="K45:K46"/>
    <mergeCell ref="C24:F25"/>
    <mergeCell ref="B26:B27"/>
    <mergeCell ref="C26:F27"/>
    <mergeCell ref="G26:H27"/>
    <mergeCell ref="B28:B29"/>
    <mergeCell ref="C28:F29"/>
    <mergeCell ref="G28:H29"/>
    <mergeCell ref="B30:B31"/>
    <mergeCell ref="C30:F31"/>
    <mergeCell ref="G30:H31"/>
    <mergeCell ref="B40:B41"/>
    <mergeCell ref="C40:F41"/>
    <mergeCell ref="G40:H41"/>
    <mergeCell ref="B15:B16"/>
    <mergeCell ref="C15:F16"/>
    <mergeCell ref="C1:O3"/>
    <mergeCell ref="J13:J14"/>
    <mergeCell ref="C6:F6"/>
    <mergeCell ref="J18:J19"/>
    <mergeCell ref="C13:F14"/>
    <mergeCell ref="G13:H14"/>
    <mergeCell ref="G9:H10"/>
    <mergeCell ref="G11:H12"/>
    <mergeCell ref="L18:O19"/>
    <mergeCell ref="K11:K12"/>
    <mergeCell ref="L11:O12"/>
    <mergeCell ref="L6:O6"/>
    <mergeCell ref="K7:K8"/>
    <mergeCell ref="L7:O8"/>
    <mergeCell ref="G15:H16"/>
    <mergeCell ref="P7:Q8"/>
    <mergeCell ref="K9:K10"/>
    <mergeCell ref="L9:O10"/>
    <mergeCell ref="P9:Q10"/>
    <mergeCell ref="K22:K23"/>
    <mergeCell ref="L22:O23"/>
    <mergeCell ref="P22:Q23"/>
    <mergeCell ref="K47:K48"/>
    <mergeCell ref="L47:O48"/>
    <mergeCell ref="P47:Q48"/>
    <mergeCell ref="L30:O31"/>
    <mergeCell ref="P30:Q31"/>
    <mergeCell ref="K32:K33"/>
    <mergeCell ref="L32:O33"/>
    <mergeCell ref="P32:Q33"/>
    <mergeCell ref="K20:K21"/>
    <mergeCell ref="L20:O21"/>
    <mergeCell ref="P11:Q12"/>
    <mergeCell ref="K24:K25"/>
    <mergeCell ref="L24:O25"/>
    <mergeCell ref="P24:Q25"/>
    <mergeCell ref="L45:O46"/>
    <mergeCell ref="P45:Q46"/>
    <mergeCell ref="K43:K44"/>
    <mergeCell ref="B17:B18"/>
    <mergeCell ref="C17:F18"/>
    <mergeCell ref="G17:H18"/>
    <mergeCell ref="B19:B20"/>
    <mergeCell ref="C19:F20"/>
    <mergeCell ref="G19:H20"/>
    <mergeCell ref="P20:Q21"/>
    <mergeCell ref="K39:K40"/>
    <mergeCell ref="L39:O40"/>
    <mergeCell ref="P39:Q40"/>
    <mergeCell ref="L37:O38"/>
    <mergeCell ref="K26:K27"/>
    <mergeCell ref="L26:O27"/>
    <mergeCell ref="P26:Q27"/>
    <mergeCell ref="K28:K29"/>
    <mergeCell ref="L28:O29"/>
    <mergeCell ref="P28:Q29"/>
    <mergeCell ref="K30:K31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151B6-9491-4E7E-A9C0-C8D80AEBCA37}">
  <sheetPr>
    <tabColor rgb="FFFFC000"/>
  </sheetPr>
  <dimension ref="C1:AZ49"/>
  <sheetViews>
    <sheetView topLeftCell="A25" zoomScale="94" zoomScaleNormal="94" workbookViewId="0">
      <selection activeCell="AP49" sqref="AP49"/>
    </sheetView>
  </sheetViews>
  <sheetFormatPr defaultColWidth="9" defaultRowHeight="13.2" x14ac:dyDescent="0.2"/>
  <cols>
    <col min="1" max="1" width="3.88671875" customWidth="1"/>
    <col min="2" max="2" width="1.33203125" customWidth="1"/>
    <col min="3" max="3" width="5.77734375" customWidth="1"/>
    <col min="4" max="4" width="5.109375" customWidth="1"/>
    <col min="5" max="5" width="1.6640625" customWidth="1"/>
    <col min="6" max="7" width="3.6640625" customWidth="1"/>
    <col min="8" max="8" width="2.21875" customWidth="1"/>
    <col min="9" max="12" width="3.6640625" customWidth="1"/>
    <col min="13" max="13" width="2.21875" customWidth="1"/>
    <col min="14" max="17" width="3.6640625" customWidth="1"/>
    <col min="18" max="18" width="2.33203125" customWidth="1"/>
    <col min="19" max="20" width="3.6640625" customWidth="1"/>
    <col min="21" max="21" width="3" customWidth="1"/>
    <col min="22" max="22" width="1" customWidth="1"/>
    <col min="23" max="23" width="2.109375" customWidth="1"/>
    <col min="24" max="24" width="3" customWidth="1"/>
    <col min="25" max="25" width="1" customWidth="1"/>
    <col min="26" max="26" width="3.6640625" customWidth="1"/>
    <col min="27" max="27" width="1.33203125" customWidth="1"/>
    <col min="28" max="28" width="1.21875" customWidth="1"/>
    <col min="29" max="29" width="1.109375" customWidth="1"/>
    <col min="30" max="30" width="0.5546875" customWidth="1"/>
    <col min="31" max="31" width="1.109375" customWidth="1"/>
    <col min="32" max="32" width="1.6640625" customWidth="1"/>
    <col min="33" max="33" width="1.33203125" customWidth="1"/>
    <col min="34" max="34" width="1.44140625" customWidth="1"/>
    <col min="35" max="35" width="1.33203125" customWidth="1"/>
    <col min="36" max="36" width="0.5546875" customWidth="1"/>
    <col min="37" max="37" width="1.109375" customWidth="1"/>
    <col min="38" max="38" width="1.21875" customWidth="1"/>
    <col min="39" max="39" width="1.109375" customWidth="1"/>
    <col min="40" max="40" width="1.88671875" customWidth="1"/>
    <col min="41" max="41" width="3.6640625" customWidth="1"/>
    <col min="42" max="42" width="11.109375" customWidth="1"/>
    <col min="43" max="44" width="6.6640625" customWidth="1"/>
    <col min="45" max="53" width="0" hidden="1" customWidth="1"/>
    <col min="54" max="61" width="5.6640625" customWidth="1"/>
  </cols>
  <sheetData>
    <row r="1" spans="3:52" x14ac:dyDescent="0.2">
      <c r="I1" s="158" t="s">
        <v>40</v>
      </c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</row>
    <row r="2" spans="3:52" x14ac:dyDescent="0.2"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</row>
    <row r="3" spans="3:52" x14ac:dyDescent="0.2">
      <c r="D3" s="143" t="s">
        <v>41</v>
      </c>
      <c r="E3" s="143"/>
      <c r="F3" s="143"/>
      <c r="G3" s="143"/>
      <c r="H3" s="143"/>
    </row>
    <row r="4" spans="3:52" x14ac:dyDescent="0.2">
      <c r="D4" s="144"/>
      <c r="E4" s="144"/>
      <c r="F4" s="144"/>
      <c r="G4" s="144"/>
      <c r="H4" s="144"/>
    </row>
    <row r="5" spans="3:52" s="9" customFormat="1" ht="33.6" customHeight="1" x14ac:dyDescent="0.2">
      <c r="C5" s="131" t="s">
        <v>35</v>
      </c>
      <c r="D5" s="120"/>
      <c r="E5" s="121"/>
      <c r="F5" s="132" t="str">
        <f>C6</f>
        <v>松江カラコロ</v>
      </c>
      <c r="G5" s="133"/>
      <c r="H5" s="133"/>
      <c r="I5" s="133"/>
      <c r="J5" s="134"/>
      <c r="K5" s="132" t="str">
        <f>C11</f>
        <v>瓦ぬ面々</v>
      </c>
      <c r="L5" s="133"/>
      <c r="M5" s="133"/>
      <c r="N5" s="133"/>
      <c r="O5" s="134"/>
      <c r="P5" s="132" t="str">
        <f>C16</f>
        <v>斐川だんだん</v>
      </c>
      <c r="Q5" s="133"/>
      <c r="R5" s="133"/>
      <c r="S5" s="133"/>
      <c r="T5" s="134"/>
      <c r="U5" s="135" t="s">
        <v>11</v>
      </c>
      <c r="V5" s="136"/>
      <c r="W5" s="136"/>
      <c r="X5" s="136"/>
      <c r="Y5" s="137"/>
      <c r="Z5" s="138" t="s">
        <v>36</v>
      </c>
      <c r="AA5" s="139"/>
      <c r="AB5" s="139"/>
      <c r="AC5" s="139"/>
      <c r="AD5" s="140"/>
      <c r="AE5" s="116" t="s">
        <v>3</v>
      </c>
      <c r="AF5" s="117"/>
      <c r="AG5" s="117"/>
      <c r="AH5" s="117"/>
      <c r="AI5" s="117"/>
      <c r="AJ5" s="118"/>
      <c r="AK5" s="119" t="s">
        <v>10</v>
      </c>
      <c r="AL5" s="120"/>
      <c r="AM5" s="120"/>
      <c r="AN5" s="121"/>
      <c r="AO5" s="27"/>
      <c r="AP5" s="28"/>
      <c r="AQ5" s="28"/>
      <c r="AR5" s="28"/>
      <c r="AS5" s="20"/>
    </row>
    <row r="6" spans="3:52" s="9" customFormat="1" ht="14.25" customHeight="1" x14ac:dyDescent="0.2">
      <c r="C6" s="166" t="s">
        <v>43</v>
      </c>
      <c r="D6" s="167"/>
      <c r="E6" s="168"/>
      <c r="F6" s="89"/>
      <c r="G6" s="90"/>
      <c r="H6" s="90"/>
      <c r="I6" s="90"/>
      <c r="J6" s="91"/>
      <c r="K6" s="18"/>
      <c r="L6" s="17"/>
      <c r="M6" s="17" t="str">
        <f>IF(K8=2,"○",IF(O8=2,"●",""))</f>
        <v>○</v>
      </c>
      <c r="N6" s="17"/>
      <c r="O6" s="16"/>
      <c r="P6" s="18"/>
      <c r="Q6" s="17"/>
      <c r="R6" s="17" t="str">
        <f>IF(P8=2,"○",IF(T8=2,"●",""))</f>
        <v>○</v>
      </c>
      <c r="S6" s="17"/>
      <c r="T6" s="16"/>
      <c r="U6" s="98">
        <f>IF(K8=2,1,0)+IF(P8=2,1,0)</f>
        <v>2</v>
      </c>
      <c r="V6" s="99"/>
      <c r="W6" s="99" t="s">
        <v>37</v>
      </c>
      <c r="X6" s="99">
        <f>IF(O8=2,1,0)+IF(T8=2,1,0)</f>
        <v>0</v>
      </c>
      <c r="Y6" s="104"/>
      <c r="Z6" s="107">
        <f>IF((O8+T8)=0,10,(K8+P8)/(O8+T8))</f>
        <v>4</v>
      </c>
      <c r="AA6" s="108"/>
      <c r="AB6" s="108"/>
      <c r="AC6" s="108"/>
      <c r="AD6" s="109"/>
      <c r="AE6" s="62">
        <f>(L7+L8+L9+Q7+Q8+Q9)/(N7+N8+N9+S7+S8+S9)</f>
        <v>1.5208333333333333</v>
      </c>
      <c r="AF6" s="63"/>
      <c r="AG6" s="63"/>
      <c r="AH6" s="63"/>
      <c r="AI6" s="63"/>
      <c r="AJ6" s="64"/>
      <c r="AK6" s="71">
        <v>1</v>
      </c>
      <c r="AL6" s="72"/>
      <c r="AM6" s="72"/>
      <c r="AN6" s="73"/>
      <c r="AO6" s="29"/>
      <c r="AP6" s="30"/>
      <c r="AQ6" s="30"/>
      <c r="AR6" s="30"/>
      <c r="AS6" s="31"/>
    </row>
    <row r="7" spans="3:52" s="9" customFormat="1" ht="14.25" customHeight="1" x14ac:dyDescent="0.2">
      <c r="C7" s="169"/>
      <c r="D7" s="170"/>
      <c r="E7" s="171"/>
      <c r="F7" s="92"/>
      <c r="G7" s="93"/>
      <c r="H7" s="93"/>
      <c r="I7" s="93"/>
      <c r="J7" s="94"/>
      <c r="K7" s="15"/>
      <c r="L7" s="19">
        <v>15</v>
      </c>
      <c r="M7" s="10" t="s">
        <v>38</v>
      </c>
      <c r="N7" s="19">
        <v>11</v>
      </c>
      <c r="O7" s="14"/>
      <c r="P7" s="15"/>
      <c r="Q7" s="19">
        <v>13</v>
      </c>
      <c r="R7" s="10" t="s">
        <v>38</v>
      </c>
      <c r="S7" s="19">
        <v>15</v>
      </c>
      <c r="T7" s="14"/>
      <c r="U7" s="100"/>
      <c r="V7" s="101"/>
      <c r="W7" s="101"/>
      <c r="X7" s="101"/>
      <c r="Y7" s="105"/>
      <c r="Z7" s="110"/>
      <c r="AA7" s="111"/>
      <c r="AB7" s="111"/>
      <c r="AC7" s="111"/>
      <c r="AD7" s="112"/>
      <c r="AE7" s="65"/>
      <c r="AF7" s="66"/>
      <c r="AG7" s="66"/>
      <c r="AH7" s="66"/>
      <c r="AI7" s="66"/>
      <c r="AJ7" s="67"/>
      <c r="AK7" s="74"/>
      <c r="AL7" s="75"/>
      <c r="AM7" s="75"/>
      <c r="AN7" s="76"/>
      <c r="AO7" s="29"/>
      <c r="AP7" s="30"/>
      <c r="AQ7" s="30"/>
      <c r="AR7" s="30"/>
      <c r="AS7" s="31"/>
    </row>
    <row r="8" spans="3:52" s="9" customFormat="1" ht="14.25" customHeight="1" x14ac:dyDescent="0.2">
      <c r="C8" s="169"/>
      <c r="D8" s="170"/>
      <c r="E8" s="171"/>
      <c r="F8" s="92"/>
      <c r="G8" s="93"/>
      <c r="H8" s="93"/>
      <c r="I8" s="93"/>
      <c r="J8" s="94"/>
      <c r="K8" s="15">
        <f>IF(L7&gt;N7,1)+IF(L8&gt;N8,1)+IF(L9&gt;N9,1)</f>
        <v>2</v>
      </c>
      <c r="L8" s="19"/>
      <c r="M8" s="10" t="s">
        <v>38</v>
      </c>
      <c r="N8" s="19"/>
      <c r="O8" s="14">
        <f>IF(N7&gt;L7,1)+IF(N8&gt;L8,1)+IF(N9&gt;L9,1)</f>
        <v>0</v>
      </c>
      <c r="P8" s="15">
        <f>IF(Q7&gt;S7,1)+IF(Q8&gt;S8,1)+IF(Q9&gt;S9,1)</f>
        <v>2</v>
      </c>
      <c r="Q8" s="19">
        <v>15</v>
      </c>
      <c r="R8" s="10" t="s">
        <v>38</v>
      </c>
      <c r="S8" s="19">
        <v>6</v>
      </c>
      <c r="T8" s="14">
        <f>IF(S7&gt;Q7,1)+IF(S8&gt;Q8,1)+IF(S9&gt;Q9,1)</f>
        <v>1</v>
      </c>
      <c r="U8" s="100"/>
      <c r="V8" s="101"/>
      <c r="W8" s="101"/>
      <c r="X8" s="101"/>
      <c r="Y8" s="105"/>
      <c r="Z8" s="110"/>
      <c r="AA8" s="111"/>
      <c r="AB8" s="111"/>
      <c r="AC8" s="111"/>
      <c r="AD8" s="112"/>
      <c r="AE8" s="65"/>
      <c r="AF8" s="66"/>
      <c r="AG8" s="66"/>
      <c r="AH8" s="66"/>
      <c r="AI8" s="66"/>
      <c r="AJ8" s="67"/>
      <c r="AK8" s="74"/>
      <c r="AL8" s="75"/>
      <c r="AM8" s="75"/>
      <c r="AN8" s="76"/>
      <c r="AO8" s="29"/>
      <c r="AP8" s="30"/>
      <c r="AQ8" s="30"/>
      <c r="AR8" s="30"/>
      <c r="AS8" s="31"/>
      <c r="AT8" s="9">
        <f>AK6</f>
        <v>1</v>
      </c>
      <c r="AU8" s="9" t="str">
        <f>C6</f>
        <v>松江カラコロ</v>
      </c>
      <c r="AX8" s="9">
        <f>U6-X6+Z6*10+AE6</f>
        <v>43.520833333333336</v>
      </c>
      <c r="AY8" s="9">
        <f>AX8+AE6</f>
        <v>45.041666666666671</v>
      </c>
      <c r="AZ8" s="9" t="e">
        <f>IF(ISERROR(AY8),"",RANK(AY8,$AY$32:$AY$46))</f>
        <v>#N/A</v>
      </c>
    </row>
    <row r="9" spans="3:52" s="9" customFormat="1" ht="14.25" customHeight="1" x14ac:dyDescent="0.2">
      <c r="C9" s="169"/>
      <c r="D9" s="170"/>
      <c r="E9" s="171"/>
      <c r="F9" s="92"/>
      <c r="G9" s="93"/>
      <c r="H9" s="93"/>
      <c r="I9" s="93"/>
      <c r="J9" s="94"/>
      <c r="K9" s="15"/>
      <c r="L9" s="19">
        <v>15</v>
      </c>
      <c r="M9" s="10" t="s">
        <v>38</v>
      </c>
      <c r="N9" s="19">
        <v>12</v>
      </c>
      <c r="O9" s="14"/>
      <c r="P9" s="15"/>
      <c r="Q9" s="19">
        <v>15</v>
      </c>
      <c r="R9" s="10" t="s">
        <v>38</v>
      </c>
      <c r="S9" s="19">
        <v>4</v>
      </c>
      <c r="T9" s="14"/>
      <c r="U9" s="100"/>
      <c r="V9" s="101"/>
      <c r="W9" s="101"/>
      <c r="X9" s="101"/>
      <c r="Y9" s="105"/>
      <c r="Z9" s="110"/>
      <c r="AA9" s="111"/>
      <c r="AB9" s="111"/>
      <c r="AC9" s="111"/>
      <c r="AD9" s="112"/>
      <c r="AE9" s="65"/>
      <c r="AF9" s="66"/>
      <c r="AG9" s="66"/>
      <c r="AH9" s="66"/>
      <c r="AI9" s="66"/>
      <c r="AJ9" s="67"/>
      <c r="AK9" s="74"/>
      <c r="AL9" s="75"/>
      <c r="AM9" s="75"/>
      <c r="AN9" s="76"/>
      <c r="AO9" s="29"/>
      <c r="AP9" s="30"/>
      <c r="AQ9" s="30"/>
      <c r="AR9" s="30"/>
      <c r="AS9" s="31"/>
    </row>
    <row r="10" spans="3:52" s="9" customFormat="1" ht="14.25" customHeight="1" x14ac:dyDescent="0.2">
      <c r="C10" s="172"/>
      <c r="D10" s="173"/>
      <c r="E10" s="174"/>
      <c r="F10" s="95"/>
      <c r="G10" s="96"/>
      <c r="H10" s="96"/>
      <c r="I10" s="96"/>
      <c r="J10" s="97"/>
      <c r="K10" s="13"/>
      <c r="L10" s="12"/>
      <c r="M10" s="12"/>
      <c r="N10" s="12"/>
      <c r="O10" s="11"/>
      <c r="P10" s="13"/>
      <c r="Q10" s="12"/>
      <c r="R10" s="12"/>
      <c r="S10" s="12"/>
      <c r="T10" s="11"/>
      <c r="U10" s="102"/>
      <c r="V10" s="103"/>
      <c r="W10" s="103"/>
      <c r="X10" s="103"/>
      <c r="Y10" s="106"/>
      <c r="Z10" s="113"/>
      <c r="AA10" s="114"/>
      <c r="AB10" s="114"/>
      <c r="AC10" s="114"/>
      <c r="AD10" s="115"/>
      <c r="AE10" s="68"/>
      <c r="AF10" s="69"/>
      <c r="AG10" s="69"/>
      <c r="AH10" s="69"/>
      <c r="AI10" s="69"/>
      <c r="AJ10" s="70"/>
      <c r="AK10" s="77"/>
      <c r="AL10" s="78"/>
      <c r="AM10" s="78"/>
      <c r="AN10" s="79"/>
      <c r="AO10" s="29"/>
      <c r="AP10" s="30"/>
      <c r="AQ10" s="30"/>
      <c r="AR10" s="30"/>
      <c r="AS10" s="31"/>
    </row>
    <row r="11" spans="3:52" s="9" customFormat="1" ht="14.25" customHeight="1" x14ac:dyDescent="0.2">
      <c r="C11" s="175" t="s">
        <v>44</v>
      </c>
      <c r="D11" s="176"/>
      <c r="E11" s="177"/>
      <c r="F11" s="18"/>
      <c r="G11" s="17"/>
      <c r="H11" s="17" t="str">
        <f>IF(F13=2,"○",IF(J13=2,"●",""))</f>
        <v>●</v>
      </c>
      <c r="I11" s="17"/>
      <c r="J11" s="16"/>
      <c r="K11" s="89"/>
      <c r="L11" s="90"/>
      <c r="M11" s="90"/>
      <c r="N11" s="90"/>
      <c r="O11" s="91"/>
      <c r="P11" s="18"/>
      <c r="Q11" s="17"/>
      <c r="R11" s="17" t="str">
        <f>IF(P13=2,"○",IF(T13=2,"●",""))</f>
        <v>○</v>
      </c>
      <c r="S11" s="17"/>
      <c r="T11" s="16"/>
      <c r="U11" s="98">
        <f>IF(F13=2,1,0)+IF(P13=2,1,0)</f>
        <v>1</v>
      </c>
      <c r="V11" s="99"/>
      <c r="W11" s="99" t="s">
        <v>37</v>
      </c>
      <c r="X11" s="99">
        <f>IF(J13=2,1,0)+IF(T13=2,1,0)</f>
        <v>1</v>
      </c>
      <c r="Y11" s="104"/>
      <c r="Z11" s="107">
        <f>IF((J13+T13)=0,10,(F13+P13)/(J13+T13))</f>
        <v>0.66666666666666663</v>
      </c>
      <c r="AA11" s="108"/>
      <c r="AB11" s="108"/>
      <c r="AC11" s="108"/>
      <c r="AD11" s="109"/>
      <c r="AE11" s="62">
        <f>(G12+G13+G14+Q12+Q13+Q14)/(I12+I13+I14+S12+S13+S14)</f>
        <v>0.86111111111111116</v>
      </c>
      <c r="AF11" s="63"/>
      <c r="AG11" s="63"/>
      <c r="AH11" s="63"/>
      <c r="AI11" s="63"/>
      <c r="AJ11" s="64"/>
      <c r="AK11" s="71">
        <v>2</v>
      </c>
      <c r="AL11" s="72"/>
      <c r="AM11" s="72"/>
      <c r="AN11" s="73"/>
      <c r="AO11" s="29"/>
      <c r="AP11" s="30"/>
      <c r="AQ11" s="30"/>
      <c r="AR11" s="30"/>
      <c r="AS11" s="31"/>
    </row>
    <row r="12" spans="3:52" s="9" customFormat="1" ht="14.25" customHeight="1" x14ac:dyDescent="0.2">
      <c r="C12" s="178"/>
      <c r="D12" s="179"/>
      <c r="E12" s="180"/>
      <c r="F12" s="15"/>
      <c r="G12" s="10">
        <f>N7</f>
        <v>11</v>
      </c>
      <c r="H12" s="10" t="s">
        <v>38</v>
      </c>
      <c r="I12" s="10">
        <f>L7</f>
        <v>15</v>
      </c>
      <c r="J12" s="14"/>
      <c r="K12" s="92"/>
      <c r="L12" s="93"/>
      <c r="M12" s="93"/>
      <c r="N12" s="93"/>
      <c r="O12" s="94"/>
      <c r="P12" s="15"/>
      <c r="Q12" s="19">
        <v>7</v>
      </c>
      <c r="R12" s="10" t="s">
        <v>38</v>
      </c>
      <c r="S12" s="19">
        <v>15</v>
      </c>
      <c r="T12" s="14"/>
      <c r="U12" s="100"/>
      <c r="V12" s="101"/>
      <c r="W12" s="101"/>
      <c r="X12" s="101"/>
      <c r="Y12" s="105"/>
      <c r="Z12" s="110"/>
      <c r="AA12" s="111"/>
      <c r="AB12" s="111"/>
      <c r="AC12" s="111"/>
      <c r="AD12" s="112"/>
      <c r="AE12" s="65"/>
      <c r="AF12" s="66"/>
      <c r="AG12" s="66"/>
      <c r="AH12" s="66"/>
      <c r="AI12" s="66"/>
      <c r="AJ12" s="67"/>
      <c r="AK12" s="74"/>
      <c r="AL12" s="75"/>
      <c r="AM12" s="75"/>
      <c r="AN12" s="76"/>
      <c r="AO12" s="29"/>
      <c r="AP12" s="30"/>
      <c r="AQ12" s="30"/>
      <c r="AR12" s="30"/>
      <c r="AS12" s="31"/>
    </row>
    <row r="13" spans="3:52" s="9" customFormat="1" ht="14.25" customHeight="1" x14ac:dyDescent="0.2">
      <c r="C13" s="178"/>
      <c r="D13" s="179"/>
      <c r="E13" s="180"/>
      <c r="F13" s="15">
        <f>IF(G12&gt;I12,1)+IF(G13&gt;I13,1)+IF(G14&gt;I14,1)</f>
        <v>0</v>
      </c>
      <c r="G13" s="10">
        <f>N8</f>
        <v>0</v>
      </c>
      <c r="H13" s="10" t="s">
        <v>38</v>
      </c>
      <c r="I13" s="10">
        <f>L8</f>
        <v>0</v>
      </c>
      <c r="J13" s="14">
        <f>IF(I12&gt;G12,1)+IF(I13&gt;G13,1)+IF(I14&gt;G14,1)</f>
        <v>2</v>
      </c>
      <c r="K13" s="92"/>
      <c r="L13" s="93"/>
      <c r="M13" s="93"/>
      <c r="N13" s="93"/>
      <c r="O13" s="94"/>
      <c r="P13" s="15">
        <f>IF(Q12&gt;S12,1)+IF(Q13&gt;S13,1)+IF(Q14&gt;S14,1)</f>
        <v>2</v>
      </c>
      <c r="Q13" s="19">
        <v>17</v>
      </c>
      <c r="R13" s="10" t="s">
        <v>38</v>
      </c>
      <c r="S13" s="19">
        <v>15</v>
      </c>
      <c r="T13" s="14">
        <f>IF(S12&gt;Q12,1)+IF(S13&gt;Q13,1)+IF(S14&gt;Q14,1)</f>
        <v>1</v>
      </c>
      <c r="U13" s="100"/>
      <c r="V13" s="101"/>
      <c r="W13" s="101"/>
      <c r="X13" s="101"/>
      <c r="Y13" s="105"/>
      <c r="Z13" s="110"/>
      <c r="AA13" s="111"/>
      <c r="AB13" s="111"/>
      <c r="AC13" s="111"/>
      <c r="AD13" s="112"/>
      <c r="AE13" s="65"/>
      <c r="AF13" s="66"/>
      <c r="AG13" s="66"/>
      <c r="AH13" s="66"/>
      <c r="AI13" s="66"/>
      <c r="AJ13" s="67"/>
      <c r="AK13" s="74"/>
      <c r="AL13" s="75"/>
      <c r="AM13" s="75"/>
      <c r="AN13" s="76"/>
      <c r="AO13" s="29"/>
      <c r="AP13" s="30"/>
      <c r="AQ13" s="30"/>
      <c r="AR13" s="30"/>
      <c r="AS13" s="31"/>
      <c r="AT13" s="9">
        <f>AK11</f>
        <v>2</v>
      </c>
      <c r="AU13" s="9" t="str">
        <f>C11</f>
        <v>瓦ぬ面々</v>
      </c>
      <c r="AX13" s="9">
        <f>U11-X11+Z11*10+AE11</f>
        <v>7.5277777777777768</v>
      </c>
      <c r="AY13" s="9">
        <f>AX13+AE11</f>
        <v>8.3888888888888875</v>
      </c>
      <c r="AZ13" s="9" t="e">
        <f>IF(ISERROR(AY13),"",RANK(AY13,$AY$32:$AY$46))</f>
        <v>#N/A</v>
      </c>
    </row>
    <row r="14" spans="3:52" s="9" customFormat="1" ht="14.25" customHeight="1" x14ac:dyDescent="0.2">
      <c r="C14" s="178"/>
      <c r="D14" s="179"/>
      <c r="E14" s="180"/>
      <c r="F14" s="15"/>
      <c r="G14" s="10">
        <f>N9</f>
        <v>12</v>
      </c>
      <c r="H14" s="10" t="s">
        <v>38</v>
      </c>
      <c r="I14" s="10">
        <f>L9</f>
        <v>15</v>
      </c>
      <c r="J14" s="14"/>
      <c r="K14" s="92"/>
      <c r="L14" s="93"/>
      <c r="M14" s="93"/>
      <c r="N14" s="93"/>
      <c r="O14" s="94"/>
      <c r="P14" s="15"/>
      <c r="Q14" s="19">
        <v>15</v>
      </c>
      <c r="R14" s="10" t="s">
        <v>38</v>
      </c>
      <c r="S14" s="19">
        <v>12</v>
      </c>
      <c r="T14" s="14"/>
      <c r="U14" s="100"/>
      <c r="V14" s="101"/>
      <c r="W14" s="101"/>
      <c r="X14" s="101"/>
      <c r="Y14" s="105"/>
      <c r="Z14" s="110"/>
      <c r="AA14" s="111"/>
      <c r="AB14" s="111"/>
      <c r="AC14" s="111"/>
      <c r="AD14" s="112"/>
      <c r="AE14" s="65"/>
      <c r="AF14" s="66"/>
      <c r="AG14" s="66"/>
      <c r="AH14" s="66"/>
      <c r="AI14" s="66"/>
      <c r="AJ14" s="67"/>
      <c r="AK14" s="74"/>
      <c r="AL14" s="75"/>
      <c r="AM14" s="75"/>
      <c r="AN14" s="76"/>
      <c r="AO14" s="29"/>
      <c r="AP14" s="30"/>
      <c r="AQ14" s="30"/>
      <c r="AR14" s="30"/>
      <c r="AS14" s="31"/>
    </row>
    <row r="15" spans="3:52" s="9" customFormat="1" ht="14.25" customHeight="1" x14ac:dyDescent="0.2">
      <c r="C15" s="181"/>
      <c r="D15" s="182"/>
      <c r="E15" s="183"/>
      <c r="F15" s="13"/>
      <c r="G15" s="12"/>
      <c r="H15" s="12"/>
      <c r="I15" s="12"/>
      <c r="J15" s="11"/>
      <c r="K15" s="95"/>
      <c r="L15" s="96"/>
      <c r="M15" s="96"/>
      <c r="N15" s="96"/>
      <c r="O15" s="97"/>
      <c r="P15" s="13"/>
      <c r="Q15" s="12"/>
      <c r="R15" s="12"/>
      <c r="S15" s="12"/>
      <c r="T15" s="11"/>
      <c r="U15" s="102"/>
      <c r="V15" s="103"/>
      <c r="W15" s="103"/>
      <c r="X15" s="103"/>
      <c r="Y15" s="106"/>
      <c r="Z15" s="113"/>
      <c r="AA15" s="114"/>
      <c r="AB15" s="114"/>
      <c r="AC15" s="114"/>
      <c r="AD15" s="115"/>
      <c r="AE15" s="68"/>
      <c r="AF15" s="69"/>
      <c r="AG15" s="69"/>
      <c r="AH15" s="69"/>
      <c r="AI15" s="69"/>
      <c r="AJ15" s="70"/>
      <c r="AK15" s="77"/>
      <c r="AL15" s="78"/>
      <c r="AM15" s="78"/>
      <c r="AN15" s="79"/>
      <c r="AO15" s="29"/>
      <c r="AP15" s="30"/>
      <c r="AQ15" s="30"/>
      <c r="AR15" s="30"/>
      <c r="AS15" s="31"/>
    </row>
    <row r="16" spans="3:52" s="9" customFormat="1" ht="14.25" customHeight="1" x14ac:dyDescent="0.2">
      <c r="C16" s="166" t="s">
        <v>45</v>
      </c>
      <c r="D16" s="167"/>
      <c r="E16" s="168"/>
      <c r="F16" s="18"/>
      <c r="G16" s="17"/>
      <c r="H16" s="17" t="str">
        <f>IF(F18=2,"○",IF(J18=2,"●",""))</f>
        <v>●</v>
      </c>
      <c r="I16" s="17"/>
      <c r="J16" s="16"/>
      <c r="K16" s="18"/>
      <c r="L16" s="17"/>
      <c r="M16" s="17" t="str">
        <f>IF(K18=2,"○",IF(O18=2,"●",""))</f>
        <v>●</v>
      </c>
      <c r="N16" s="17"/>
      <c r="O16" s="16"/>
      <c r="P16" s="89"/>
      <c r="Q16" s="90"/>
      <c r="R16" s="90"/>
      <c r="S16" s="90"/>
      <c r="T16" s="91"/>
      <c r="U16" s="98">
        <f>IF(F18=2,1,0)+IF(K18=2,1,0)</f>
        <v>0</v>
      </c>
      <c r="V16" s="99"/>
      <c r="W16" s="99" t="s">
        <v>37</v>
      </c>
      <c r="X16" s="99">
        <f>IF(J18=2,1,0)+IF(O18=2,1,0)</f>
        <v>2</v>
      </c>
      <c r="Y16" s="104"/>
      <c r="Z16" s="107">
        <f>IF((J18+O18)=0,10,(F18+K18)/(J18+O18))</f>
        <v>0.5</v>
      </c>
      <c r="AA16" s="108"/>
      <c r="AB16" s="108"/>
      <c r="AC16" s="108"/>
      <c r="AD16" s="109"/>
      <c r="AE16" s="62">
        <f>(G17+G18+G19+L17+L18+L19)/(I17+I18+I19+N17+N18+N19)</f>
        <v>0.81707317073170727</v>
      </c>
      <c r="AF16" s="63"/>
      <c r="AG16" s="63"/>
      <c r="AH16" s="63"/>
      <c r="AI16" s="63"/>
      <c r="AJ16" s="64"/>
      <c r="AK16" s="71">
        <v>3</v>
      </c>
      <c r="AL16" s="72"/>
      <c r="AM16" s="72"/>
      <c r="AN16" s="73"/>
      <c r="AO16" s="29"/>
      <c r="AP16" s="30"/>
      <c r="AQ16" s="30"/>
      <c r="AR16" s="30"/>
      <c r="AS16" s="31"/>
    </row>
    <row r="17" spans="3:52" s="9" customFormat="1" ht="14.25" customHeight="1" x14ac:dyDescent="0.2">
      <c r="C17" s="169"/>
      <c r="D17" s="170"/>
      <c r="E17" s="171"/>
      <c r="F17" s="15"/>
      <c r="G17" s="10">
        <f>S7</f>
        <v>15</v>
      </c>
      <c r="H17" s="10" t="s">
        <v>38</v>
      </c>
      <c r="I17" s="10">
        <f>Q7</f>
        <v>13</v>
      </c>
      <c r="J17" s="14"/>
      <c r="K17" s="15"/>
      <c r="L17" s="10">
        <f>S12</f>
        <v>15</v>
      </c>
      <c r="M17" s="10" t="s">
        <v>38</v>
      </c>
      <c r="N17" s="10">
        <f>Q12</f>
        <v>7</v>
      </c>
      <c r="O17" s="14"/>
      <c r="P17" s="92"/>
      <c r="Q17" s="93"/>
      <c r="R17" s="93"/>
      <c r="S17" s="93"/>
      <c r="T17" s="94"/>
      <c r="U17" s="100"/>
      <c r="V17" s="101"/>
      <c r="W17" s="101"/>
      <c r="X17" s="101"/>
      <c r="Y17" s="105"/>
      <c r="Z17" s="110"/>
      <c r="AA17" s="111"/>
      <c r="AB17" s="111"/>
      <c r="AC17" s="111"/>
      <c r="AD17" s="112"/>
      <c r="AE17" s="65"/>
      <c r="AF17" s="66"/>
      <c r="AG17" s="66"/>
      <c r="AH17" s="66"/>
      <c r="AI17" s="66"/>
      <c r="AJ17" s="67"/>
      <c r="AK17" s="74"/>
      <c r="AL17" s="75"/>
      <c r="AM17" s="75"/>
      <c r="AN17" s="76"/>
      <c r="AO17" s="29"/>
      <c r="AP17" s="30"/>
      <c r="AQ17" s="30"/>
      <c r="AR17" s="30"/>
      <c r="AS17" s="31"/>
    </row>
    <row r="18" spans="3:52" s="9" customFormat="1" ht="14.25" customHeight="1" x14ac:dyDescent="0.2">
      <c r="C18" s="169"/>
      <c r="D18" s="170"/>
      <c r="E18" s="171"/>
      <c r="F18" s="15">
        <f>IF(G17&gt;I17,1)+IF(G18&gt;I18,1)+IF(G19&gt;I19,1)</f>
        <v>1</v>
      </c>
      <c r="G18" s="10">
        <f>S8</f>
        <v>6</v>
      </c>
      <c r="H18" s="10" t="s">
        <v>38</v>
      </c>
      <c r="I18" s="10">
        <f>Q8</f>
        <v>15</v>
      </c>
      <c r="J18" s="14">
        <f>IF(I17&gt;G17,1)+IF(I18&gt;G18,1)+IF(I19&gt;G19,1)</f>
        <v>2</v>
      </c>
      <c r="K18" s="15">
        <f>IF(L17&gt;N17,1)+IF(L18&gt;N18,1)+IF(L19&gt;N19,1)</f>
        <v>1</v>
      </c>
      <c r="L18" s="10">
        <f>S13</f>
        <v>15</v>
      </c>
      <c r="M18" s="10" t="s">
        <v>38</v>
      </c>
      <c r="N18" s="10">
        <f>Q13</f>
        <v>17</v>
      </c>
      <c r="O18" s="14">
        <f>IF(N17&gt;L17,1)+IF(N18&gt;L18,1)+IF(N19&gt;L19,1)</f>
        <v>2</v>
      </c>
      <c r="P18" s="92"/>
      <c r="Q18" s="93"/>
      <c r="R18" s="93"/>
      <c r="S18" s="93"/>
      <c r="T18" s="94"/>
      <c r="U18" s="100"/>
      <c r="V18" s="101"/>
      <c r="W18" s="101"/>
      <c r="X18" s="101"/>
      <c r="Y18" s="105"/>
      <c r="Z18" s="110"/>
      <c r="AA18" s="111"/>
      <c r="AB18" s="111"/>
      <c r="AC18" s="111"/>
      <c r="AD18" s="112"/>
      <c r="AE18" s="65"/>
      <c r="AF18" s="66"/>
      <c r="AG18" s="66"/>
      <c r="AH18" s="66"/>
      <c r="AI18" s="66"/>
      <c r="AJ18" s="67"/>
      <c r="AK18" s="74"/>
      <c r="AL18" s="75"/>
      <c r="AM18" s="75"/>
      <c r="AN18" s="76"/>
      <c r="AO18" s="29"/>
      <c r="AP18" s="30"/>
      <c r="AQ18" s="30"/>
      <c r="AR18" s="30"/>
      <c r="AS18" s="31"/>
      <c r="AT18" s="9">
        <f>AK16</f>
        <v>3</v>
      </c>
      <c r="AU18" s="9" t="str">
        <f>C16</f>
        <v>斐川だんだん</v>
      </c>
      <c r="AX18" s="9">
        <f>U16-X16+Z16*10+AE16</f>
        <v>3.8170731707317072</v>
      </c>
      <c r="AY18" s="9">
        <f>AX18+AE16</f>
        <v>4.6341463414634143</v>
      </c>
      <c r="AZ18" s="9" t="e">
        <f>IF(ISERROR(AY18),"",RANK(AY18,$AY$32:$AY$46))</f>
        <v>#N/A</v>
      </c>
    </row>
    <row r="19" spans="3:52" s="9" customFormat="1" ht="14.25" customHeight="1" x14ac:dyDescent="0.2">
      <c r="C19" s="169"/>
      <c r="D19" s="170"/>
      <c r="E19" s="171"/>
      <c r="F19" s="15"/>
      <c r="G19" s="10">
        <f>S9</f>
        <v>4</v>
      </c>
      <c r="H19" s="10" t="s">
        <v>38</v>
      </c>
      <c r="I19" s="10">
        <f>Q9</f>
        <v>15</v>
      </c>
      <c r="J19" s="14"/>
      <c r="K19" s="15"/>
      <c r="L19" s="10">
        <f>S14</f>
        <v>12</v>
      </c>
      <c r="M19" s="10" t="s">
        <v>38</v>
      </c>
      <c r="N19" s="10">
        <f>Q14</f>
        <v>15</v>
      </c>
      <c r="O19" s="14"/>
      <c r="P19" s="92"/>
      <c r="Q19" s="93"/>
      <c r="R19" s="93"/>
      <c r="S19" s="93"/>
      <c r="T19" s="94"/>
      <c r="U19" s="100"/>
      <c r="V19" s="101"/>
      <c r="W19" s="101"/>
      <c r="X19" s="101"/>
      <c r="Y19" s="105"/>
      <c r="Z19" s="110"/>
      <c r="AA19" s="111"/>
      <c r="AB19" s="111"/>
      <c r="AC19" s="111"/>
      <c r="AD19" s="112"/>
      <c r="AE19" s="65"/>
      <c r="AF19" s="66"/>
      <c r="AG19" s="66"/>
      <c r="AH19" s="66"/>
      <c r="AI19" s="66"/>
      <c r="AJ19" s="67"/>
      <c r="AK19" s="74"/>
      <c r="AL19" s="75"/>
      <c r="AM19" s="75"/>
      <c r="AN19" s="76"/>
      <c r="AO19" s="29"/>
      <c r="AP19" s="30"/>
      <c r="AQ19" s="30"/>
      <c r="AR19" s="30"/>
      <c r="AS19" s="31"/>
    </row>
    <row r="20" spans="3:52" s="9" customFormat="1" ht="14.25" customHeight="1" x14ac:dyDescent="0.2">
      <c r="C20" s="172"/>
      <c r="D20" s="173"/>
      <c r="E20" s="174"/>
      <c r="F20" s="13"/>
      <c r="G20" s="12"/>
      <c r="H20" s="12"/>
      <c r="I20" s="12"/>
      <c r="J20" s="11"/>
      <c r="K20" s="13"/>
      <c r="L20" s="12"/>
      <c r="M20" s="12"/>
      <c r="N20" s="12"/>
      <c r="O20" s="11"/>
      <c r="P20" s="95"/>
      <c r="Q20" s="96"/>
      <c r="R20" s="96"/>
      <c r="S20" s="96"/>
      <c r="T20" s="97"/>
      <c r="U20" s="102"/>
      <c r="V20" s="103"/>
      <c r="W20" s="103"/>
      <c r="X20" s="103"/>
      <c r="Y20" s="106"/>
      <c r="Z20" s="113"/>
      <c r="AA20" s="114"/>
      <c r="AB20" s="114"/>
      <c r="AC20" s="114"/>
      <c r="AD20" s="115"/>
      <c r="AE20" s="68"/>
      <c r="AF20" s="69"/>
      <c r="AG20" s="69"/>
      <c r="AH20" s="69"/>
      <c r="AI20" s="69"/>
      <c r="AJ20" s="70"/>
      <c r="AK20" s="77"/>
      <c r="AL20" s="78"/>
      <c r="AM20" s="78"/>
      <c r="AN20" s="79"/>
      <c r="AO20" s="29"/>
      <c r="AP20" s="30"/>
      <c r="AQ20" s="30"/>
      <c r="AR20" s="30"/>
      <c r="AS20" s="31"/>
    </row>
    <row r="21" spans="3:52" s="9" customFormat="1" x14ac:dyDescent="0.2">
      <c r="C21" s="32"/>
      <c r="D21" s="32"/>
      <c r="E21" s="32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</row>
    <row r="22" spans="3:52" x14ac:dyDescent="0.2">
      <c r="D22" s="143" t="s">
        <v>42</v>
      </c>
      <c r="E22" s="143"/>
      <c r="F22" s="143"/>
      <c r="G22" s="143"/>
      <c r="H22" s="143"/>
    </row>
    <row r="23" spans="3:52" x14ac:dyDescent="0.2">
      <c r="D23" s="144"/>
      <c r="E23" s="144"/>
      <c r="F23" s="144"/>
      <c r="G23" s="144"/>
      <c r="H23" s="144"/>
    </row>
    <row r="24" spans="3:52" s="9" customFormat="1" ht="33.6" customHeight="1" x14ac:dyDescent="0.2">
      <c r="C24" s="131" t="s">
        <v>35</v>
      </c>
      <c r="D24" s="120"/>
      <c r="E24" s="121"/>
      <c r="F24" s="132" t="str">
        <f>C25</f>
        <v>松江カラコロ</v>
      </c>
      <c r="G24" s="133"/>
      <c r="H24" s="133"/>
      <c r="I24" s="133"/>
      <c r="J24" s="134"/>
      <c r="K24" s="132" t="str">
        <f>C30</f>
        <v>瓦ぬ面々</v>
      </c>
      <c r="L24" s="133"/>
      <c r="M24" s="133"/>
      <c r="N24" s="133"/>
      <c r="O24" s="134"/>
      <c r="P24" s="132" t="str">
        <f>C35</f>
        <v>斐川だんだん</v>
      </c>
      <c r="Q24" s="133"/>
      <c r="R24" s="133"/>
      <c r="S24" s="133"/>
      <c r="T24" s="134"/>
      <c r="U24" s="135" t="s">
        <v>11</v>
      </c>
      <c r="V24" s="136"/>
      <c r="W24" s="136"/>
      <c r="X24" s="136"/>
      <c r="Y24" s="137"/>
      <c r="Z24" s="138" t="s">
        <v>36</v>
      </c>
      <c r="AA24" s="139"/>
      <c r="AB24" s="139"/>
      <c r="AC24" s="139"/>
      <c r="AD24" s="140"/>
      <c r="AE24" s="116" t="s">
        <v>3</v>
      </c>
      <c r="AF24" s="117"/>
      <c r="AG24" s="117"/>
      <c r="AH24" s="117"/>
      <c r="AI24" s="117"/>
      <c r="AJ24" s="118"/>
      <c r="AK24" s="119" t="s">
        <v>10</v>
      </c>
      <c r="AL24" s="120"/>
      <c r="AM24" s="120"/>
      <c r="AN24" s="121"/>
      <c r="AO24" s="27"/>
      <c r="AP24" s="28"/>
      <c r="AQ24" s="28"/>
      <c r="AR24" s="28"/>
      <c r="AS24" s="20"/>
    </row>
    <row r="25" spans="3:52" s="9" customFormat="1" ht="14.25" customHeight="1" x14ac:dyDescent="0.2">
      <c r="C25" s="166" t="s">
        <v>43</v>
      </c>
      <c r="D25" s="167"/>
      <c r="E25" s="168"/>
      <c r="F25" s="89"/>
      <c r="G25" s="90"/>
      <c r="H25" s="90"/>
      <c r="I25" s="90"/>
      <c r="J25" s="91"/>
      <c r="K25" s="18"/>
      <c r="L25" s="17"/>
      <c r="M25" s="17" t="str">
        <f>IF(K27=2,"○",IF(O27=2,"●",""))</f>
        <v>○</v>
      </c>
      <c r="N25" s="17"/>
      <c r="O25" s="16"/>
      <c r="P25" s="18"/>
      <c r="Q25" s="17"/>
      <c r="R25" s="17" t="str">
        <f>IF(P27=2,"○",IF(T27=2,"●",""))</f>
        <v>●</v>
      </c>
      <c r="S25" s="17"/>
      <c r="T25" s="16"/>
      <c r="U25" s="98">
        <f>IF(K27=2,1,0)+IF(P27=2,1,0)</f>
        <v>1</v>
      </c>
      <c r="V25" s="99"/>
      <c r="W25" s="99" t="s">
        <v>37</v>
      </c>
      <c r="X25" s="99">
        <f>IF(O27=2,1,0)+IF(T27=2,1,0)</f>
        <v>1</v>
      </c>
      <c r="Y25" s="104"/>
      <c r="Z25" s="107">
        <f>IF((O27+T27)=0,10,(K27+P27)/(O27+T27))</f>
        <v>0.66666666666666663</v>
      </c>
      <c r="AA25" s="108"/>
      <c r="AB25" s="108"/>
      <c r="AC25" s="108"/>
      <c r="AD25" s="109"/>
      <c r="AE25" s="62">
        <f>(L26+L27+L28+Q26+Q27+Q28)/(N26+N27+N28+S26+S27+S28)</f>
        <v>0.85074626865671643</v>
      </c>
      <c r="AF25" s="63"/>
      <c r="AG25" s="63"/>
      <c r="AH25" s="63"/>
      <c r="AI25" s="63"/>
      <c r="AJ25" s="64"/>
      <c r="AK25" s="71">
        <v>3</v>
      </c>
      <c r="AL25" s="72"/>
      <c r="AM25" s="72"/>
      <c r="AN25" s="73"/>
      <c r="AO25" s="29"/>
      <c r="AP25" s="30"/>
      <c r="AQ25" s="30"/>
      <c r="AR25" s="30"/>
      <c r="AS25" s="31"/>
    </row>
    <row r="26" spans="3:52" s="9" customFormat="1" ht="14.25" customHeight="1" x14ac:dyDescent="0.2">
      <c r="C26" s="169"/>
      <c r="D26" s="170"/>
      <c r="E26" s="171"/>
      <c r="F26" s="92"/>
      <c r="G26" s="93"/>
      <c r="H26" s="93"/>
      <c r="I26" s="93"/>
      <c r="J26" s="94"/>
      <c r="K26" s="15"/>
      <c r="L26" s="19">
        <v>15</v>
      </c>
      <c r="M26" s="10" t="s">
        <v>38</v>
      </c>
      <c r="N26" s="19">
        <v>11</v>
      </c>
      <c r="O26" s="14"/>
      <c r="P26" s="15"/>
      <c r="Q26" s="19">
        <v>4</v>
      </c>
      <c r="R26" s="10" t="s">
        <v>38</v>
      </c>
      <c r="S26" s="19">
        <v>15</v>
      </c>
      <c r="T26" s="14"/>
      <c r="U26" s="100"/>
      <c r="V26" s="101"/>
      <c r="W26" s="101"/>
      <c r="X26" s="101"/>
      <c r="Y26" s="105"/>
      <c r="Z26" s="110"/>
      <c r="AA26" s="111"/>
      <c r="AB26" s="111"/>
      <c r="AC26" s="111"/>
      <c r="AD26" s="112"/>
      <c r="AE26" s="65"/>
      <c r="AF26" s="66"/>
      <c r="AG26" s="66"/>
      <c r="AH26" s="66"/>
      <c r="AI26" s="66"/>
      <c r="AJ26" s="67"/>
      <c r="AK26" s="74"/>
      <c r="AL26" s="75"/>
      <c r="AM26" s="75"/>
      <c r="AN26" s="76"/>
      <c r="AO26" s="29"/>
      <c r="AP26" s="30"/>
      <c r="AQ26" s="30"/>
      <c r="AR26" s="30"/>
      <c r="AS26" s="31"/>
    </row>
    <row r="27" spans="3:52" s="9" customFormat="1" ht="14.25" customHeight="1" x14ac:dyDescent="0.2">
      <c r="C27" s="169"/>
      <c r="D27" s="170"/>
      <c r="E27" s="171"/>
      <c r="F27" s="92"/>
      <c r="G27" s="93"/>
      <c r="H27" s="93"/>
      <c r="I27" s="93"/>
      <c r="J27" s="94"/>
      <c r="K27" s="15">
        <f>IF(L26&gt;N26,1)+IF(L27&gt;N27,1)+IF(L28&gt;N28,1)</f>
        <v>2</v>
      </c>
      <c r="L27" s="19">
        <v>11</v>
      </c>
      <c r="M27" s="10" t="s">
        <v>38</v>
      </c>
      <c r="N27" s="19">
        <v>15</v>
      </c>
      <c r="O27" s="14">
        <f>IF(N26&gt;L26,1)+IF(N27&gt;L27,1)+IF(N28&gt;L28,1)</f>
        <v>1</v>
      </c>
      <c r="P27" s="15">
        <f>IF(Q26&gt;S26,1)+IF(Q27&gt;S27,1)+IF(Q28&gt;S28,1)</f>
        <v>0</v>
      </c>
      <c r="Q27" s="19">
        <v>12</v>
      </c>
      <c r="R27" s="10" t="s">
        <v>38</v>
      </c>
      <c r="S27" s="19">
        <v>15</v>
      </c>
      <c r="T27" s="14">
        <f>IF(S26&gt;Q26,1)+IF(S27&gt;Q27,1)+IF(S28&gt;Q28,1)</f>
        <v>2</v>
      </c>
      <c r="U27" s="100"/>
      <c r="V27" s="101"/>
      <c r="W27" s="101"/>
      <c r="X27" s="101"/>
      <c r="Y27" s="105"/>
      <c r="Z27" s="110"/>
      <c r="AA27" s="111"/>
      <c r="AB27" s="111"/>
      <c r="AC27" s="111"/>
      <c r="AD27" s="112"/>
      <c r="AE27" s="65"/>
      <c r="AF27" s="66"/>
      <c r="AG27" s="66"/>
      <c r="AH27" s="66"/>
      <c r="AI27" s="66"/>
      <c r="AJ27" s="67"/>
      <c r="AK27" s="74"/>
      <c r="AL27" s="75"/>
      <c r="AM27" s="75"/>
      <c r="AN27" s="76"/>
      <c r="AO27" s="29"/>
      <c r="AP27" s="30"/>
      <c r="AQ27" s="30"/>
      <c r="AR27" s="30"/>
      <c r="AS27" s="31"/>
      <c r="AT27" s="9">
        <f>AK25</f>
        <v>3</v>
      </c>
      <c r="AU27" s="9" t="str">
        <f>C25</f>
        <v>松江カラコロ</v>
      </c>
      <c r="AX27" s="9">
        <f>U25-X25+Z25*10+AE25</f>
        <v>7.5174129353233825</v>
      </c>
      <c r="AY27" s="9">
        <f>AX27+AE25</f>
        <v>8.3681592039800989</v>
      </c>
      <c r="AZ27" s="9" t="e">
        <f>IF(ISERROR(AY27),"",RANK(AY27,$AY$32:$AY$46))</f>
        <v>#N/A</v>
      </c>
    </row>
    <row r="28" spans="3:52" s="9" customFormat="1" ht="14.25" customHeight="1" x14ac:dyDescent="0.2">
      <c r="C28" s="169"/>
      <c r="D28" s="170"/>
      <c r="E28" s="171"/>
      <c r="F28" s="92"/>
      <c r="G28" s="93"/>
      <c r="H28" s="93"/>
      <c r="I28" s="93"/>
      <c r="J28" s="94"/>
      <c r="K28" s="15"/>
      <c r="L28" s="19">
        <v>15</v>
      </c>
      <c r="M28" s="10" t="s">
        <v>38</v>
      </c>
      <c r="N28" s="19">
        <v>11</v>
      </c>
      <c r="O28" s="14"/>
      <c r="P28" s="15"/>
      <c r="Q28" s="19"/>
      <c r="R28" s="10" t="s">
        <v>38</v>
      </c>
      <c r="S28" s="19"/>
      <c r="T28" s="14"/>
      <c r="U28" s="100"/>
      <c r="V28" s="101"/>
      <c r="W28" s="101"/>
      <c r="X28" s="101"/>
      <c r="Y28" s="105"/>
      <c r="Z28" s="110"/>
      <c r="AA28" s="111"/>
      <c r="AB28" s="111"/>
      <c r="AC28" s="111"/>
      <c r="AD28" s="112"/>
      <c r="AE28" s="65"/>
      <c r="AF28" s="66"/>
      <c r="AG28" s="66"/>
      <c r="AH28" s="66"/>
      <c r="AI28" s="66"/>
      <c r="AJ28" s="67"/>
      <c r="AK28" s="74"/>
      <c r="AL28" s="75"/>
      <c r="AM28" s="75"/>
      <c r="AN28" s="76"/>
      <c r="AO28" s="29"/>
      <c r="AP28" s="30"/>
      <c r="AQ28" s="30"/>
      <c r="AR28" s="30"/>
      <c r="AS28" s="31"/>
    </row>
    <row r="29" spans="3:52" s="9" customFormat="1" ht="14.25" customHeight="1" x14ac:dyDescent="0.2">
      <c r="C29" s="172"/>
      <c r="D29" s="173"/>
      <c r="E29" s="174"/>
      <c r="F29" s="95"/>
      <c r="G29" s="96"/>
      <c r="H29" s="96"/>
      <c r="I29" s="96"/>
      <c r="J29" s="97"/>
      <c r="K29" s="13"/>
      <c r="L29" s="12"/>
      <c r="M29" s="12"/>
      <c r="N29" s="12"/>
      <c r="O29" s="11"/>
      <c r="P29" s="13"/>
      <c r="Q29" s="12"/>
      <c r="R29" s="12"/>
      <c r="S29" s="12"/>
      <c r="T29" s="11"/>
      <c r="U29" s="102"/>
      <c r="V29" s="103"/>
      <c r="W29" s="103"/>
      <c r="X29" s="103"/>
      <c r="Y29" s="106"/>
      <c r="Z29" s="113"/>
      <c r="AA29" s="114"/>
      <c r="AB29" s="114"/>
      <c r="AC29" s="114"/>
      <c r="AD29" s="115"/>
      <c r="AE29" s="68"/>
      <c r="AF29" s="69"/>
      <c r="AG29" s="69"/>
      <c r="AH29" s="69"/>
      <c r="AI29" s="69"/>
      <c r="AJ29" s="70"/>
      <c r="AK29" s="77"/>
      <c r="AL29" s="78"/>
      <c r="AM29" s="78"/>
      <c r="AN29" s="79"/>
      <c r="AO29" s="29"/>
      <c r="AP29" s="30"/>
      <c r="AQ29" s="30"/>
      <c r="AR29" s="30"/>
      <c r="AS29" s="31"/>
    </row>
    <row r="30" spans="3:52" s="9" customFormat="1" ht="14.25" customHeight="1" x14ac:dyDescent="0.2">
      <c r="C30" s="166" t="s">
        <v>44</v>
      </c>
      <c r="D30" s="167"/>
      <c r="E30" s="168"/>
      <c r="F30" s="18"/>
      <c r="G30" s="17"/>
      <c r="H30" s="17" t="str">
        <f>IF(F32=2,"○",IF(J32=2,"●",""))</f>
        <v>●</v>
      </c>
      <c r="I30" s="17"/>
      <c r="J30" s="16"/>
      <c r="K30" s="89"/>
      <c r="L30" s="90"/>
      <c r="M30" s="90"/>
      <c r="N30" s="90"/>
      <c r="O30" s="91"/>
      <c r="P30" s="18"/>
      <c r="Q30" s="17"/>
      <c r="R30" s="17" t="str">
        <f>IF(P32=2,"○",IF(T32=2,"●",""))</f>
        <v>○</v>
      </c>
      <c r="S30" s="17"/>
      <c r="T30" s="16"/>
      <c r="U30" s="98">
        <f>IF(F32=2,1,0)+IF(P32=2,1,0)</f>
        <v>1</v>
      </c>
      <c r="V30" s="99"/>
      <c r="W30" s="99" t="s">
        <v>37</v>
      </c>
      <c r="X30" s="99">
        <f>IF(J32=2,1,0)+IF(T32=2,1,0)</f>
        <v>1</v>
      </c>
      <c r="Y30" s="104"/>
      <c r="Z30" s="107">
        <f>IF((J32+T32)=0,10,(F32+P32)/(J32+T32))</f>
        <v>1.5</v>
      </c>
      <c r="AA30" s="108"/>
      <c r="AB30" s="108"/>
      <c r="AC30" s="108"/>
      <c r="AD30" s="109"/>
      <c r="AE30" s="62">
        <f>(G31+G32+G33+Q31+Q32+Q33)/(I31+I32+I33+S31+S32+S33)</f>
        <v>1.046875</v>
      </c>
      <c r="AF30" s="63"/>
      <c r="AG30" s="63"/>
      <c r="AH30" s="63"/>
      <c r="AI30" s="63"/>
      <c r="AJ30" s="64"/>
      <c r="AK30" s="71">
        <v>1</v>
      </c>
      <c r="AL30" s="72"/>
      <c r="AM30" s="72"/>
      <c r="AN30" s="73"/>
      <c r="AO30" s="29"/>
      <c r="AP30" s="30"/>
      <c r="AQ30" s="30"/>
      <c r="AR30" s="30"/>
      <c r="AS30" s="31"/>
    </row>
    <row r="31" spans="3:52" s="9" customFormat="1" ht="14.25" customHeight="1" x14ac:dyDescent="0.2">
      <c r="C31" s="169"/>
      <c r="D31" s="170"/>
      <c r="E31" s="171"/>
      <c r="F31" s="15"/>
      <c r="G31" s="10">
        <f>N26</f>
        <v>11</v>
      </c>
      <c r="H31" s="10" t="s">
        <v>38</v>
      </c>
      <c r="I31" s="10">
        <f>L26</f>
        <v>15</v>
      </c>
      <c r="J31" s="14"/>
      <c r="K31" s="92"/>
      <c r="L31" s="93"/>
      <c r="M31" s="93"/>
      <c r="N31" s="93"/>
      <c r="O31" s="94"/>
      <c r="P31" s="15"/>
      <c r="Q31" s="19">
        <v>15</v>
      </c>
      <c r="R31" s="10" t="s">
        <v>38</v>
      </c>
      <c r="S31" s="19">
        <v>13</v>
      </c>
      <c r="T31" s="14"/>
      <c r="U31" s="100"/>
      <c r="V31" s="101"/>
      <c r="W31" s="101"/>
      <c r="X31" s="101"/>
      <c r="Y31" s="105"/>
      <c r="Z31" s="110"/>
      <c r="AA31" s="111"/>
      <c r="AB31" s="111"/>
      <c r="AC31" s="111"/>
      <c r="AD31" s="112"/>
      <c r="AE31" s="65"/>
      <c r="AF31" s="66"/>
      <c r="AG31" s="66"/>
      <c r="AH31" s="66"/>
      <c r="AI31" s="66"/>
      <c r="AJ31" s="67"/>
      <c r="AK31" s="74"/>
      <c r="AL31" s="75"/>
      <c r="AM31" s="75"/>
      <c r="AN31" s="76"/>
      <c r="AO31" s="29"/>
      <c r="AP31" s="30"/>
      <c r="AQ31" s="30"/>
      <c r="AR31" s="30"/>
      <c r="AS31" s="31"/>
    </row>
    <row r="32" spans="3:52" s="9" customFormat="1" ht="14.25" customHeight="1" x14ac:dyDescent="0.2">
      <c r="C32" s="169"/>
      <c r="D32" s="170"/>
      <c r="E32" s="171"/>
      <c r="F32" s="15">
        <f>IF(G31&gt;I31,1)+IF(G32&gt;I32,1)+IF(G33&gt;I33,1)</f>
        <v>1</v>
      </c>
      <c r="G32" s="10">
        <f>N27</f>
        <v>15</v>
      </c>
      <c r="H32" s="10" t="s">
        <v>38</v>
      </c>
      <c r="I32" s="10">
        <f>L27</f>
        <v>11</v>
      </c>
      <c r="J32" s="14">
        <f>IF(I31&gt;G31,1)+IF(I32&gt;G32,1)+IF(I33&gt;G33,1)</f>
        <v>2</v>
      </c>
      <c r="K32" s="92"/>
      <c r="L32" s="93"/>
      <c r="M32" s="93"/>
      <c r="N32" s="93"/>
      <c r="O32" s="94"/>
      <c r="P32" s="15">
        <f>IF(Q31&gt;S31,1)+IF(Q32&gt;S32,1)+IF(Q33&gt;S33,1)</f>
        <v>2</v>
      </c>
      <c r="Q32" s="19">
        <v>15</v>
      </c>
      <c r="R32" s="10" t="s">
        <v>38</v>
      </c>
      <c r="S32" s="19">
        <v>10</v>
      </c>
      <c r="T32" s="14">
        <f>IF(S31&gt;Q31,1)+IF(S32&gt;Q32,1)+IF(S33&gt;Q33,1)</f>
        <v>0</v>
      </c>
      <c r="U32" s="100"/>
      <c r="V32" s="101"/>
      <c r="W32" s="101"/>
      <c r="X32" s="101"/>
      <c r="Y32" s="105"/>
      <c r="Z32" s="110"/>
      <c r="AA32" s="111"/>
      <c r="AB32" s="111"/>
      <c r="AC32" s="111"/>
      <c r="AD32" s="112"/>
      <c r="AE32" s="65"/>
      <c r="AF32" s="66"/>
      <c r="AG32" s="66"/>
      <c r="AH32" s="66"/>
      <c r="AI32" s="66"/>
      <c r="AJ32" s="67"/>
      <c r="AK32" s="74"/>
      <c r="AL32" s="75"/>
      <c r="AM32" s="75"/>
      <c r="AN32" s="76"/>
      <c r="AO32" s="29"/>
      <c r="AP32" s="30"/>
      <c r="AQ32" s="30"/>
      <c r="AR32" s="30"/>
      <c r="AS32" s="31"/>
      <c r="AT32" s="9">
        <f>AK30</f>
        <v>1</v>
      </c>
      <c r="AU32" s="9" t="str">
        <f>C30</f>
        <v>瓦ぬ面々</v>
      </c>
      <c r="AX32" s="9">
        <f>U30-X30+Z30*10+AE30</f>
        <v>16.046875</v>
      </c>
      <c r="AY32" s="9">
        <f>AX32+AE30</f>
        <v>17.09375</v>
      </c>
      <c r="AZ32" s="9">
        <f>IF(ISERROR(AY32),"",RANK(AY32,$AY$32:$AY$46))</f>
        <v>1</v>
      </c>
    </row>
    <row r="33" spans="3:52" s="9" customFormat="1" ht="14.25" customHeight="1" x14ac:dyDescent="0.2">
      <c r="C33" s="169"/>
      <c r="D33" s="170"/>
      <c r="E33" s="171"/>
      <c r="F33" s="15"/>
      <c r="G33" s="10">
        <f>N28</f>
        <v>11</v>
      </c>
      <c r="H33" s="10" t="s">
        <v>38</v>
      </c>
      <c r="I33" s="10">
        <f>L28</f>
        <v>15</v>
      </c>
      <c r="J33" s="14"/>
      <c r="K33" s="92"/>
      <c r="L33" s="93"/>
      <c r="M33" s="93"/>
      <c r="N33" s="93"/>
      <c r="O33" s="94"/>
      <c r="P33" s="15"/>
      <c r="Q33" s="19"/>
      <c r="R33" s="10" t="s">
        <v>38</v>
      </c>
      <c r="S33" s="19"/>
      <c r="T33" s="14"/>
      <c r="U33" s="100"/>
      <c r="V33" s="101"/>
      <c r="W33" s="101"/>
      <c r="X33" s="101"/>
      <c r="Y33" s="105"/>
      <c r="Z33" s="110"/>
      <c r="AA33" s="111"/>
      <c r="AB33" s="111"/>
      <c r="AC33" s="111"/>
      <c r="AD33" s="112"/>
      <c r="AE33" s="65"/>
      <c r="AF33" s="66"/>
      <c r="AG33" s="66"/>
      <c r="AH33" s="66"/>
      <c r="AI33" s="66"/>
      <c r="AJ33" s="67"/>
      <c r="AK33" s="74"/>
      <c r="AL33" s="75"/>
      <c r="AM33" s="75"/>
      <c r="AN33" s="76"/>
      <c r="AO33" s="29"/>
      <c r="AP33" s="30"/>
      <c r="AQ33" s="30"/>
      <c r="AR33" s="30"/>
      <c r="AS33" s="31"/>
    </row>
    <row r="34" spans="3:52" s="9" customFormat="1" ht="14.25" customHeight="1" x14ac:dyDescent="0.2">
      <c r="C34" s="172"/>
      <c r="D34" s="173"/>
      <c r="E34" s="174"/>
      <c r="F34" s="13"/>
      <c r="G34" s="12"/>
      <c r="H34" s="12"/>
      <c r="I34" s="12"/>
      <c r="J34" s="11"/>
      <c r="K34" s="95"/>
      <c r="L34" s="96"/>
      <c r="M34" s="96"/>
      <c r="N34" s="96"/>
      <c r="O34" s="97"/>
      <c r="P34" s="13"/>
      <c r="Q34" s="12"/>
      <c r="R34" s="12"/>
      <c r="S34" s="12"/>
      <c r="T34" s="11"/>
      <c r="U34" s="102"/>
      <c r="V34" s="103"/>
      <c r="W34" s="103"/>
      <c r="X34" s="103"/>
      <c r="Y34" s="106"/>
      <c r="Z34" s="113"/>
      <c r="AA34" s="114"/>
      <c r="AB34" s="114"/>
      <c r="AC34" s="114"/>
      <c r="AD34" s="115"/>
      <c r="AE34" s="68"/>
      <c r="AF34" s="69"/>
      <c r="AG34" s="69"/>
      <c r="AH34" s="69"/>
      <c r="AI34" s="69"/>
      <c r="AJ34" s="70"/>
      <c r="AK34" s="77"/>
      <c r="AL34" s="78"/>
      <c r="AM34" s="78"/>
      <c r="AN34" s="79"/>
      <c r="AO34" s="29"/>
      <c r="AP34" s="30"/>
      <c r="AQ34" s="30"/>
      <c r="AR34" s="30"/>
      <c r="AS34" s="31"/>
    </row>
    <row r="35" spans="3:52" s="9" customFormat="1" ht="14.25" customHeight="1" x14ac:dyDescent="0.2">
      <c r="C35" s="166" t="s">
        <v>45</v>
      </c>
      <c r="D35" s="167"/>
      <c r="E35" s="168"/>
      <c r="F35" s="18"/>
      <c r="G35" s="17"/>
      <c r="H35" s="17" t="str">
        <f>IF(F37=2,"○",IF(J37=2,"●",""))</f>
        <v>○</v>
      </c>
      <c r="I35" s="17"/>
      <c r="J35" s="16"/>
      <c r="K35" s="18"/>
      <c r="L35" s="17"/>
      <c r="M35" s="17" t="str">
        <f>IF(K37=2,"○",IF(O37=2,"●",""))</f>
        <v>●</v>
      </c>
      <c r="N35" s="17"/>
      <c r="O35" s="16"/>
      <c r="P35" s="89"/>
      <c r="Q35" s="90"/>
      <c r="R35" s="90"/>
      <c r="S35" s="90"/>
      <c r="T35" s="91"/>
      <c r="U35" s="98">
        <f>IF(F37=2,1,0)+IF(K37=2,1,0)</f>
        <v>1</v>
      </c>
      <c r="V35" s="99"/>
      <c r="W35" s="99" t="s">
        <v>37</v>
      </c>
      <c r="X35" s="99">
        <f>IF(J37=2,1,0)+IF(O37=2,1,0)</f>
        <v>1</v>
      </c>
      <c r="Y35" s="104"/>
      <c r="Z35" s="107">
        <f>IF((J37+O37)=0,10,(F37+K37)/(J37+O37))</f>
        <v>1</v>
      </c>
      <c r="AA35" s="108"/>
      <c r="AB35" s="108"/>
      <c r="AC35" s="108"/>
      <c r="AD35" s="109"/>
      <c r="AE35" s="62">
        <f>(G36+G37+G38+L36+L37+L38)/(I36+I37+I38+N36+N37+N38)</f>
        <v>1.1521739130434783</v>
      </c>
      <c r="AF35" s="63"/>
      <c r="AG35" s="63"/>
      <c r="AH35" s="63"/>
      <c r="AI35" s="63"/>
      <c r="AJ35" s="64"/>
      <c r="AK35" s="71">
        <v>2</v>
      </c>
      <c r="AL35" s="72"/>
      <c r="AM35" s="72"/>
      <c r="AN35" s="73"/>
      <c r="AO35" s="29"/>
      <c r="AP35" s="30"/>
      <c r="AQ35" s="30"/>
      <c r="AR35" s="30"/>
      <c r="AS35" s="31"/>
    </row>
    <row r="36" spans="3:52" s="9" customFormat="1" ht="14.25" customHeight="1" x14ac:dyDescent="0.2">
      <c r="C36" s="169"/>
      <c r="D36" s="170"/>
      <c r="E36" s="171"/>
      <c r="F36" s="15"/>
      <c r="G36" s="10">
        <f>S26</f>
        <v>15</v>
      </c>
      <c r="H36" s="10" t="s">
        <v>38</v>
      </c>
      <c r="I36" s="10">
        <f>Q26</f>
        <v>4</v>
      </c>
      <c r="J36" s="14"/>
      <c r="K36" s="15"/>
      <c r="L36" s="10">
        <f>S31</f>
        <v>13</v>
      </c>
      <c r="M36" s="10" t="s">
        <v>38</v>
      </c>
      <c r="N36" s="10">
        <f>Q31</f>
        <v>15</v>
      </c>
      <c r="O36" s="14"/>
      <c r="P36" s="92"/>
      <c r="Q36" s="93"/>
      <c r="R36" s="93"/>
      <c r="S36" s="93"/>
      <c r="T36" s="94"/>
      <c r="U36" s="100"/>
      <c r="V36" s="101"/>
      <c r="W36" s="101"/>
      <c r="X36" s="101"/>
      <c r="Y36" s="105"/>
      <c r="Z36" s="110"/>
      <c r="AA36" s="111"/>
      <c r="AB36" s="111"/>
      <c r="AC36" s="111"/>
      <c r="AD36" s="112"/>
      <c r="AE36" s="65"/>
      <c r="AF36" s="66"/>
      <c r="AG36" s="66"/>
      <c r="AH36" s="66"/>
      <c r="AI36" s="66"/>
      <c r="AJ36" s="67"/>
      <c r="AK36" s="74"/>
      <c r="AL36" s="75"/>
      <c r="AM36" s="75"/>
      <c r="AN36" s="76"/>
      <c r="AO36" s="29"/>
      <c r="AP36" s="30"/>
      <c r="AQ36" s="30"/>
      <c r="AR36" s="30"/>
      <c r="AS36" s="31"/>
    </row>
    <row r="37" spans="3:52" s="9" customFormat="1" ht="14.25" customHeight="1" x14ac:dyDescent="0.2">
      <c r="C37" s="169"/>
      <c r="D37" s="170"/>
      <c r="E37" s="171"/>
      <c r="F37" s="15">
        <f>IF(G36&gt;I36,1)+IF(G37&gt;I37,1)+IF(G38&gt;I38,1)</f>
        <v>2</v>
      </c>
      <c r="G37" s="10">
        <f>S27</f>
        <v>15</v>
      </c>
      <c r="H37" s="10" t="s">
        <v>38</v>
      </c>
      <c r="I37" s="10">
        <f>Q27</f>
        <v>12</v>
      </c>
      <c r="J37" s="14">
        <f>IF(I36&gt;G36,1)+IF(I37&gt;G37,1)+IF(I38&gt;G38,1)</f>
        <v>0</v>
      </c>
      <c r="K37" s="15">
        <f>IF(L36&gt;N36,1)+IF(L37&gt;N37,1)+IF(L38&gt;N38,1)</f>
        <v>0</v>
      </c>
      <c r="L37" s="10">
        <f>S32</f>
        <v>10</v>
      </c>
      <c r="M37" s="10" t="s">
        <v>38</v>
      </c>
      <c r="N37" s="10">
        <f>Q32</f>
        <v>15</v>
      </c>
      <c r="O37" s="14">
        <f>IF(N36&gt;L36,1)+IF(N37&gt;L37,1)+IF(N38&gt;L38,1)</f>
        <v>2</v>
      </c>
      <c r="P37" s="92"/>
      <c r="Q37" s="93"/>
      <c r="R37" s="93"/>
      <c r="S37" s="93"/>
      <c r="T37" s="94"/>
      <c r="U37" s="100"/>
      <c r="V37" s="101"/>
      <c r="W37" s="101"/>
      <c r="X37" s="101"/>
      <c r="Y37" s="105"/>
      <c r="Z37" s="110"/>
      <c r="AA37" s="111"/>
      <c r="AB37" s="111"/>
      <c r="AC37" s="111"/>
      <c r="AD37" s="112"/>
      <c r="AE37" s="65"/>
      <c r="AF37" s="66"/>
      <c r="AG37" s="66"/>
      <c r="AH37" s="66"/>
      <c r="AI37" s="66"/>
      <c r="AJ37" s="67"/>
      <c r="AK37" s="74"/>
      <c r="AL37" s="75"/>
      <c r="AM37" s="75"/>
      <c r="AN37" s="76"/>
      <c r="AO37" s="29"/>
      <c r="AP37" s="30"/>
      <c r="AQ37" s="30"/>
      <c r="AR37" s="30"/>
      <c r="AS37" s="31"/>
      <c r="AT37" s="9">
        <f>AK35</f>
        <v>2</v>
      </c>
      <c r="AU37" s="9" t="str">
        <f>C35</f>
        <v>斐川だんだん</v>
      </c>
      <c r="AX37" s="9">
        <f>U35-X35+Z35*10+AE35</f>
        <v>11.152173913043478</v>
      </c>
      <c r="AY37" s="9">
        <f>AX37+AE35</f>
        <v>12.304347826086957</v>
      </c>
      <c r="AZ37" s="9">
        <f>IF(ISERROR(AY37),"",RANK(AY37,$AY$32:$AY$46))</f>
        <v>2</v>
      </c>
    </row>
    <row r="38" spans="3:52" s="9" customFormat="1" ht="14.25" customHeight="1" x14ac:dyDescent="0.2">
      <c r="C38" s="169"/>
      <c r="D38" s="170"/>
      <c r="E38" s="171"/>
      <c r="F38" s="15"/>
      <c r="G38" s="10">
        <f>S28</f>
        <v>0</v>
      </c>
      <c r="H38" s="10" t="s">
        <v>38</v>
      </c>
      <c r="I38" s="10">
        <f>Q28</f>
        <v>0</v>
      </c>
      <c r="J38" s="14"/>
      <c r="K38" s="15"/>
      <c r="L38" s="10">
        <f>S33</f>
        <v>0</v>
      </c>
      <c r="M38" s="10" t="s">
        <v>38</v>
      </c>
      <c r="N38" s="10">
        <f>Q33</f>
        <v>0</v>
      </c>
      <c r="O38" s="14"/>
      <c r="P38" s="92"/>
      <c r="Q38" s="93"/>
      <c r="R38" s="93"/>
      <c r="S38" s="93"/>
      <c r="T38" s="94"/>
      <c r="U38" s="100"/>
      <c r="V38" s="101"/>
      <c r="W38" s="101"/>
      <c r="X38" s="101"/>
      <c r="Y38" s="105"/>
      <c r="Z38" s="110"/>
      <c r="AA38" s="111"/>
      <c r="AB38" s="111"/>
      <c r="AC38" s="111"/>
      <c r="AD38" s="112"/>
      <c r="AE38" s="65"/>
      <c r="AF38" s="66"/>
      <c r="AG38" s="66"/>
      <c r="AH38" s="66"/>
      <c r="AI38" s="66"/>
      <c r="AJ38" s="67"/>
      <c r="AK38" s="74"/>
      <c r="AL38" s="75"/>
      <c r="AM38" s="75"/>
      <c r="AN38" s="76"/>
      <c r="AO38" s="29"/>
      <c r="AP38" s="30"/>
      <c r="AQ38" s="30"/>
      <c r="AR38" s="30"/>
      <c r="AS38" s="31"/>
    </row>
    <row r="39" spans="3:52" s="9" customFormat="1" ht="14.25" customHeight="1" x14ac:dyDescent="0.2">
      <c r="C39" s="172"/>
      <c r="D39" s="173"/>
      <c r="E39" s="174"/>
      <c r="F39" s="13"/>
      <c r="G39" s="12"/>
      <c r="H39" s="12"/>
      <c r="I39" s="12"/>
      <c r="J39" s="11"/>
      <c r="K39" s="13"/>
      <c r="L39" s="12"/>
      <c r="M39" s="12"/>
      <c r="N39" s="12"/>
      <c r="O39" s="11"/>
      <c r="P39" s="95"/>
      <c r="Q39" s="96"/>
      <c r="R39" s="96"/>
      <c r="S39" s="96"/>
      <c r="T39" s="97"/>
      <c r="U39" s="102"/>
      <c r="V39" s="103"/>
      <c r="W39" s="103"/>
      <c r="X39" s="103"/>
      <c r="Y39" s="106"/>
      <c r="Z39" s="113"/>
      <c r="AA39" s="114"/>
      <c r="AB39" s="114"/>
      <c r="AC39" s="114"/>
      <c r="AD39" s="115"/>
      <c r="AE39" s="68"/>
      <c r="AF39" s="69"/>
      <c r="AG39" s="69"/>
      <c r="AH39" s="69"/>
      <c r="AI39" s="69"/>
      <c r="AJ39" s="70"/>
      <c r="AK39" s="77"/>
      <c r="AL39" s="78"/>
      <c r="AM39" s="78"/>
      <c r="AN39" s="79"/>
      <c r="AO39" s="29"/>
      <c r="AP39" s="30"/>
      <c r="AQ39" s="30"/>
      <c r="AR39" s="30"/>
      <c r="AS39" s="31"/>
    </row>
    <row r="44" spans="3:52" x14ac:dyDescent="0.2">
      <c r="I44" s="61" t="s">
        <v>48</v>
      </c>
      <c r="J44" s="61"/>
      <c r="K44" s="61"/>
      <c r="L44" s="61" t="s">
        <v>43</v>
      </c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</row>
    <row r="45" spans="3:52" x14ac:dyDescent="0.2"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</row>
    <row r="46" spans="3:52" x14ac:dyDescent="0.2">
      <c r="I46" s="61" t="s">
        <v>49</v>
      </c>
      <c r="J46" s="61"/>
      <c r="K46" s="61"/>
      <c r="L46" s="61" t="s">
        <v>44</v>
      </c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</row>
    <row r="47" spans="3:52" x14ac:dyDescent="0.2"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</row>
    <row r="48" spans="3:52" x14ac:dyDescent="0.2">
      <c r="I48" s="61" t="s">
        <v>12</v>
      </c>
      <c r="J48" s="61"/>
      <c r="K48" s="61"/>
      <c r="L48" s="61" t="s">
        <v>45</v>
      </c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</row>
    <row r="49" spans="9:24" x14ac:dyDescent="0.2"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</row>
  </sheetData>
  <mergeCells count="73">
    <mergeCell ref="I46:K47"/>
    <mergeCell ref="L46:X47"/>
    <mergeCell ref="I48:K49"/>
    <mergeCell ref="L48:X49"/>
    <mergeCell ref="I1:U2"/>
    <mergeCell ref="D3:H4"/>
    <mergeCell ref="D22:H23"/>
    <mergeCell ref="I44:K45"/>
    <mergeCell ref="L44:X45"/>
    <mergeCell ref="AE30:AJ34"/>
    <mergeCell ref="AE24:AJ24"/>
    <mergeCell ref="AE11:AJ15"/>
    <mergeCell ref="AE5:AJ5"/>
    <mergeCell ref="AK30:AN34"/>
    <mergeCell ref="C35:E39"/>
    <mergeCell ref="P35:T39"/>
    <mergeCell ref="U35:V39"/>
    <mergeCell ref="W35:W39"/>
    <mergeCell ref="X35:Y39"/>
    <mergeCell ref="Z35:AD39"/>
    <mergeCell ref="AE35:AJ39"/>
    <mergeCell ref="AK35:AN39"/>
    <mergeCell ref="C30:E34"/>
    <mergeCell ref="K30:O34"/>
    <mergeCell ref="U30:V34"/>
    <mergeCell ref="W30:W34"/>
    <mergeCell ref="X30:Y34"/>
    <mergeCell ref="Z30:AD34"/>
    <mergeCell ref="AK24:AN24"/>
    <mergeCell ref="C25:E29"/>
    <mergeCell ref="F25:J29"/>
    <mergeCell ref="U25:V29"/>
    <mergeCell ref="W25:W29"/>
    <mergeCell ref="X25:Y29"/>
    <mergeCell ref="Z25:AD29"/>
    <mergeCell ref="AE25:AJ29"/>
    <mergeCell ref="AK25:AN29"/>
    <mergeCell ref="C24:E24"/>
    <mergeCell ref="F24:J24"/>
    <mergeCell ref="K24:O24"/>
    <mergeCell ref="P24:T24"/>
    <mergeCell ref="U24:Y24"/>
    <mergeCell ref="Z24:AD24"/>
    <mergeCell ref="AK11:AN15"/>
    <mergeCell ref="C16:E20"/>
    <mergeCell ref="P16:T20"/>
    <mergeCell ref="U16:V20"/>
    <mergeCell ref="W16:W20"/>
    <mergeCell ref="X16:Y20"/>
    <mergeCell ref="Z16:AD20"/>
    <mergeCell ref="AE16:AJ20"/>
    <mergeCell ref="AK16:AN20"/>
    <mergeCell ref="C11:E15"/>
    <mergeCell ref="K11:O15"/>
    <mergeCell ref="U11:V15"/>
    <mergeCell ref="W11:W15"/>
    <mergeCell ref="X11:Y15"/>
    <mergeCell ref="Z11:AD15"/>
    <mergeCell ref="AK5:AN5"/>
    <mergeCell ref="C6:E10"/>
    <mergeCell ref="F6:J10"/>
    <mergeCell ref="U6:V10"/>
    <mergeCell ref="W6:W10"/>
    <mergeCell ref="X6:Y10"/>
    <mergeCell ref="Z6:AD10"/>
    <mergeCell ref="AE6:AJ10"/>
    <mergeCell ref="AK6:AN10"/>
    <mergeCell ref="C5:E5"/>
    <mergeCell ref="F5:J5"/>
    <mergeCell ref="K5:O5"/>
    <mergeCell ref="P5:T5"/>
    <mergeCell ref="U5:Y5"/>
    <mergeCell ref="Z5:AD5"/>
  </mergeCells>
  <phoneticPr fontId="6"/>
  <pageMargins left="0.25" right="0.25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91DBF-BAC4-468F-B6DA-A8C02BBF47E8}">
  <sheetPr>
    <tabColor rgb="FF00B0F0"/>
  </sheetPr>
  <dimension ref="C2:AZ59"/>
  <sheetViews>
    <sheetView workbookViewId="0">
      <selection activeCell="AP6" sqref="AP6"/>
    </sheetView>
  </sheetViews>
  <sheetFormatPr defaultColWidth="9" defaultRowHeight="13.2" x14ac:dyDescent="0.2"/>
  <cols>
    <col min="1" max="1" width="1.77734375" customWidth="1"/>
    <col min="2" max="2" width="2.21875" customWidth="1"/>
    <col min="3" max="3" width="5.77734375" customWidth="1"/>
    <col min="4" max="4" width="5.109375" customWidth="1"/>
    <col min="5" max="5" width="1.6640625" customWidth="1"/>
    <col min="6" max="7" width="3.6640625" customWidth="1"/>
    <col min="8" max="8" width="2.21875" customWidth="1"/>
    <col min="9" max="12" width="3.6640625" customWidth="1"/>
    <col min="13" max="13" width="2.21875" customWidth="1"/>
    <col min="14" max="16" width="3.6640625" customWidth="1"/>
    <col min="17" max="17" width="3.44140625" customWidth="1"/>
    <col min="18" max="18" width="2.33203125" customWidth="1"/>
    <col min="19" max="19" width="3.33203125" customWidth="1"/>
    <col min="20" max="20" width="3.6640625" customWidth="1"/>
    <col min="21" max="21" width="2.6640625" customWidth="1"/>
    <col min="22" max="22" width="1.109375" customWidth="1"/>
    <col min="23" max="23" width="2.5546875" customWidth="1"/>
    <col min="24" max="24" width="2.44140625" customWidth="1"/>
    <col min="25" max="25" width="1.44140625" customWidth="1"/>
    <col min="26" max="26" width="2.33203125" customWidth="1"/>
    <col min="27" max="27" width="2.21875" customWidth="1"/>
    <col min="28" max="28" width="2.33203125" customWidth="1"/>
    <col min="29" max="29" width="1" customWidth="1"/>
    <col min="30" max="30" width="1.5546875" customWidth="1"/>
    <col min="31" max="31" width="1.109375" customWidth="1"/>
    <col min="32" max="32" width="1.6640625" customWidth="1"/>
    <col min="33" max="33" width="1.33203125" customWidth="1"/>
    <col min="34" max="34" width="1.44140625" customWidth="1"/>
    <col min="35" max="35" width="1.33203125" customWidth="1"/>
    <col min="36" max="37" width="1.109375" customWidth="1"/>
    <col min="38" max="38" width="1.21875" customWidth="1"/>
    <col min="39" max="39" width="1.109375" customWidth="1"/>
    <col min="40" max="40" width="1.21875" customWidth="1"/>
    <col min="41" max="41" width="3.6640625" customWidth="1"/>
    <col min="42" max="42" width="11.109375" customWidth="1"/>
    <col min="43" max="44" width="6.6640625" customWidth="1"/>
    <col min="45" max="53" width="0" hidden="1" customWidth="1"/>
    <col min="54" max="61" width="5.6640625" customWidth="1"/>
  </cols>
  <sheetData>
    <row r="2" spans="3:52" ht="13.2" customHeight="1" x14ac:dyDescent="0.2">
      <c r="G2" s="158" t="s">
        <v>103</v>
      </c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</row>
    <row r="3" spans="3:52" x14ac:dyDescent="0.2">
      <c r="C3" s="2"/>
      <c r="D3" s="2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</row>
    <row r="4" spans="3:52" x14ac:dyDescent="0.2">
      <c r="C4" s="2"/>
      <c r="D4" s="2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3:52" x14ac:dyDescent="0.2">
      <c r="C5" s="2"/>
      <c r="D5" s="2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3:52" x14ac:dyDescent="0.2">
      <c r="C6" s="143" t="s">
        <v>71</v>
      </c>
      <c r="D6" s="14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3:52" x14ac:dyDescent="0.2">
      <c r="C7" s="144"/>
      <c r="D7" s="144"/>
    </row>
    <row r="8" spans="3:52" s="9" customFormat="1" ht="33" customHeight="1" x14ac:dyDescent="0.2">
      <c r="C8" s="131" t="s">
        <v>35</v>
      </c>
      <c r="D8" s="120"/>
      <c r="E8" s="121"/>
      <c r="F8" s="132" t="str">
        <f>C9</f>
        <v>OKI愛LAND</v>
      </c>
      <c r="G8" s="133"/>
      <c r="H8" s="133"/>
      <c r="I8" s="133"/>
      <c r="J8" s="134"/>
      <c r="K8" s="132" t="str">
        <f>C14</f>
        <v>ナチュラル</v>
      </c>
      <c r="L8" s="133"/>
      <c r="M8" s="133"/>
      <c r="N8" s="133"/>
      <c r="O8" s="134"/>
      <c r="P8" s="132" t="str">
        <f>C19</f>
        <v>楓</v>
      </c>
      <c r="Q8" s="133"/>
      <c r="R8" s="133"/>
      <c r="S8" s="133"/>
      <c r="T8" s="134"/>
      <c r="U8" s="135" t="s">
        <v>11</v>
      </c>
      <c r="V8" s="136"/>
      <c r="W8" s="136"/>
      <c r="X8" s="136"/>
      <c r="Y8" s="137"/>
      <c r="Z8" s="138" t="s">
        <v>36</v>
      </c>
      <c r="AA8" s="139"/>
      <c r="AB8" s="139"/>
      <c r="AC8" s="139"/>
      <c r="AD8" s="140"/>
      <c r="AE8" s="116" t="s">
        <v>3</v>
      </c>
      <c r="AF8" s="117"/>
      <c r="AG8" s="117"/>
      <c r="AH8" s="117"/>
      <c r="AI8" s="117"/>
      <c r="AJ8" s="118"/>
      <c r="AK8" s="119" t="s">
        <v>10</v>
      </c>
      <c r="AL8" s="120"/>
      <c r="AM8" s="120"/>
      <c r="AN8" s="121"/>
      <c r="AO8" s="27"/>
      <c r="AP8" s="28"/>
      <c r="AQ8" s="28"/>
      <c r="AR8" s="28"/>
      <c r="AS8" s="20"/>
    </row>
    <row r="9" spans="3:52" s="9" customFormat="1" ht="12" customHeight="1" x14ac:dyDescent="0.2">
      <c r="C9" s="122" t="s">
        <v>50</v>
      </c>
      <c r="D9" s="123"/>
      <c r="E9" s="124"/>
      <c r="F9" s="89"/>
      <c r="G9" s="90"/>
      <c r="H9" s="90"/>
      <c r="I9" s="90"/>
      <c r="J9" s="91"/>
      <c r="K9" s="18"/>
      <c r="L9" s="17"/>
      <c r="M9" s="17" t="str">
        <f>IF(K11=2,"○",IF(O11=2,"●",""))</f>
        <v>○</v>
      </c>
      <c r="N9" s="17"/>
      <c r="O9" s="16"/>
      <c r="P9" s="18"/>
      <c r="Q9" s="17"/>
      <c r="R9" s="17" t="str">
        <f>IF(P11=2,"○",IF(T11=2,"●",""))</f>
        <v>●</v>
      </c>
      <c r="S9" s="17"/>
      <c r="T9" s="16"/>
      <c r="U9" s="98">
        <f>IF(K11=2,1,0)+IF(P11=2,1,0)</f>
        <v>1</v>
      </c>
      <c r="V9" s="99"/>
      <c r="W9" s="99" t="s">
        <v>37</v>
      </c>
      <c r="X9" s="99">
        <f>IF(O11=2,1,0)+IF(T11=2,1,0)</f>
        <v>1</v>
      </c>
      <c r="Y9" s="104"/>
      <c r="Z9" s="107">
        <f>IF((O11+T11)=0,10,(K11+P11)/(O11+T11))</f>
        <v>1</v>
      </c>
      <c r="AA9" s="108"/>
      <c r="AB9" s="108"/>
      <c r="AC9" s="108"/>
      <c r="AD9" s="109"/>
      <c r="AE9" s="62">
        <f>(L10+L11+L12+Q10+Q11+Q12)/(N10+N11+N12+S10+S11+S12)</f>
        <v>0.97435897435897434</v>
      </c>
      <c r="AF9" s="63"/>
      <c r="AG9" s="63"/>
      <c r="AH9" s="63"/>
      <c r="AI9" s="63"/>
      <c r="AJ9" s="64"/>
      <c r="AK9" s="71">
        <v>2</v>
      </c>
      <c r="AL9" s="72"/>
      <c r="AM9" s="72"/>
      <c r="AN9" s="73"/>
      <c r="AO9" s="29"/>
      <c r="AP9" s="30"/>
      <c r="AQ9" s="30"/>
      <c r="AR9" s="30"/>
      <c r="AS9" s="31"/>
    </row>
    <row r="10" spans="3:52" s="9" customFormat="1" ht="12" customHeight="1" x14ac:dyDescent="0.2">
      <c r="C10" s="125"/>
      <c r="D10" s="126"/>
      <c r="E10" s="127"/>
      <c r="F10" s="92"/>
      <c r="G10" s="93"/>
      <c r="H10" s="93"/>
      <c r="I10" s="93"/>
      <c r="J10" s="94"/>
      <c r="K10" s="15"/>
      <c r="L10" s="19">
        <v>15</v>
      </c>
      <c r="M10" s="10" t="s">
        <v>38</v>
      </c>
      <c r="N10" s="19">
        <v>10</v>
      </c>
      <c r="O10" s="14"/>
      <c r="P10" s="15"/>
      <c r="Q10" s="19">
        <v>9</v>
      </c>
      <c r="R10" s="10" t="s">
        <v>38</v>
      </c>
      <c r="S10" s="19">
        <v>15</v>
      </c>
      <c r="T10" s="14"/>
      <c r="U10" s="100"/>
      <c r="V10" s="101"/>
      <c r="W10" s="101"/>
      <c r="X10" s="101"/>
      <c r="Y10" s="105"/>
      <c r="Z10" s="110"/>
      <c r="AA10" s="111"/>
      <c r="AB10" s="111"/>
      <c r="AC10" s="111"/>
      <c r="AD10" s="112"/>
      <c r="AE10" s="65"/>
      <c r="AF10" s="66"/>
      <c r="AG10" s="66"/>
      <c r="AH10" s="66"/>
      <c r="AI10" s="66"/>
      <c r="AJ10" s="67"/>
      <c r="AK10" s="74"/>
      <c r="AL10" s="75"/>
      <c r="AM10" s="75"/>
      <c r="AN10" s="76"/>
      <c r="AO10" s="29"/>
      <c r="AP10" s="30"/>
      <c r="AQ10" s="30"/>
      <c r="AR10" s="30"/>
      <c r="AS10" s="31"/>
    </row>
    <row r="11" spans="3:52" s="9" customFormat="1" ht="12" customHeight="1" x14ac:dyDescent="0.2">
      <c r="C11" s="125"/>
      <c r="D11" s="126"/>
      <c r="E11" s="127"/>
      <c r="F11" s="92"/>
      <c r="G11" s="93"/>
      <c r="H11" s="93"/>
      <c r="I11" s="93"/>
      <c r="J11" s="94"/>
      <c r="K11" s="15">
        <f>IF(L10&gt;N10,1)+IF(L11&gt;N11,1)+IF(L12&gt;N12,1)</f>
        <v>2</v>
      </c>
      <c r="L11" s="19">
        <v>11</v>
      </c>
      <c r="M11" s="10" t="s">
        <v>38</v>
      </c>
      <c r="N11" s="19">
        <v>15</v>
      </c>
      <c r="O11" s="14">
        <f>IF(N10&gt;L10,1)+IF(N11&gt;L11,1)+IF(N12&gt;L12,1)</f>
        <v>1</v>
      </c>
      <c r="P11" s="15">
        <f>IF(Q10&gt;S10,1)+IF(Q11&gt;S11,1)+IF(Q12&gt;S12,1)</f>
        <v>1</v>
      </c>
      <c r="Q11" s="19">
        <v>15</v>
      </c>
      <c r="R11" s="10" t="s">
        <v>38</v>
      </c>
      <c r="S11" s="19">
        <v>11</v>
      </c>
      <c r="T11" s="14">
        <f>IF(S10&gt;Q10,1)+IF(S11&gt;Q11,1)+IF(S12&gt;Q12,1)</f>
        <v>2</v>
      </c>
      <c r="U11" s="100"/>
      <c r="V11" s="101"/>
      <c r="W11" s="101"/>
      <c r="X11" s="101"/>
      <c r="Y11" s="105"/>
      <c r="Z11" s="110"/>
      <c r="AA11" s="111"/>
      <c r="AB11" s="111"/>
      <c r="AC11" s="111"/>
      <c r="AD11" s="112"/>
      <c r="AE11" s="65"/>
      <c r="AF11" s="66"/>
      <c r="AG11" s="66"/>
      <c r="AH11" s="66"/>
      <c r="AI11" s="66"/>
      <c r="AJ11" s="67"/>
      <c r="AK11" s="74"/>
      <c r="AL11" s="75"/>
      <c r="AM11" s="75"/>
      <c r="AN11" s="76"/>
      <c r="AO11" s="29"/>
      <c r="AP11" s="30"/>
      <c r="AQ11" s="30"/>
      <c r="AR11" s="30"/>
      <c r="AS11" s="31"/>
      <c r="AT11" s="9">
        <f>AK9</f>
        <v>2</v>
      </c>
      <c r="AU11" s="9" t="str">
        <f>C9</f>
        <v>OKI愛LAND</v>
      </c>
      <c r="AX11" s="9">
        <f>U9-X9+Z9*10+AE9</f>
        <v>10.974358974358974</v>
      </c>
      <c r="AY11" s="9">
        <f>AX11+AE9</f>
        <v>11.948717948717949</v>
      </c>
      <c r="AZ11" s="9" t="e">
        <f>IF(ISERROR(AY11),"",RANK(AY11,$AY$38:$AY$46))</f>
        <v>#N/A</v>
      </c>
    </row>
    <row r="12" spans="3:52" s="9" customFormat="1" ht="12" customHeight="1" x14ac:dyDescent="0.2">
      <c r="C12" s="125"/>
      <c r="D12" s="126"/>
      <c r="E12" s="127"/>
      <c r="F12" s="92"/>
      <c r="G12" s="93"/>
      <c r="H12" s="93"/>
      <c r="I12" s="93"/>
      <c r="J12" s="94"/>
      <c r="K12" s="15"/>
      <c r="L12" s="19">
        <v>15</v>
      </c>
      <c r="M12" s="10" t="s">
        <v>38</v>
      </c>
      <c r="N12" s="19">
        <v>12</v>
      </c>
      <c r="O12" s="14"/>
      <c r="P12" s="15"/>
      <c r="Q12" s="19">
        <v>11</v>
      </c>
      <c r="R12" s="10" t="s">
        <v>38</v>
      </c>
      <c r="S12" s="19">
        <v>15</v>
      </c>
      <c r="T12" s="14"/>
      <c r="U12" s="100"/>
      <c r="V12" s="101"/>
      <c r="W12" s="101"/>
      <c r="X12" s="101"/>
      <c r="Y12" s="105"/>
      <c r="Z12" s="110"/>
      <c r="AA12" s="111"/>
      <c r="AB12" s="111"/>
      <c r="AC12" s="111"/>
      <c r="AD12" s="112"/>
      <c r="AE12" s="65"/>
      <c r="AF12" s="66"/>
      <c r="AG12" s="66"/>
      <c r="AH12" s="66"/>
      <c r="AI12" s="66"/>
      <c r="AJ12" s="67"/>
      <c r="AK12" s="74"/>
      <c r="AL12" s="75"/>
      <c r="AM12" s="75"/>
      <c r="AN12" s="76"/>
      <c r="AO12" s="29"/>
      <c r="AP12" s="30"/>
      <c r="AQ12" s="30"/>
      <c r="AR12" s="30"/>
      <c r="AS12" s="31"/>
    </row>
    <row r="13" spans="3:52" s="9" customFormat="1" ht="12" customHeight="1" x14ac:dyDescent="0.2">
      <c r="C13" s="128"/>
      <c r="D13" s="129"/>
      <c r="E13" s="130"/>
      <c r="F13" s="95"/>
      <c r="G13" s="96"/>
      <c r="H13" s="96"/>
      <c r="I13" s="96"/>
      <c r="J13" s="97"/>
      <c r="K13" s="13"/>
      <c r="L13" s="12"/>
      <c r="M13" s="12"/>
      <c r="N13" s="12"/>
      <c r="O13" s="11"/>
      <c r="P13" s="13"/>
      <c r="Q13" s="12"/>
      <c r="R13" s="12"/>
      <c r="S13" s="12"/>
      <c r="T13" s="11"/>
      <c r="U13" s="102"/>
      <c r="V13" s="103"/>
      <c r="W13" s="103"/>
      <c r="X13" s="103"/>
      <c r="Y13" s="106"/>
      <c r="Z13" s="113"/>
      <c r="AA13" s="114"/>
      <c r="AB13" s="114"/>
      <c r="AC13" s="114"/>
      <c r="AD13" s="115"/>
      <c r="AE13" s="68"/>
      <c r="AF13" s="69"/>
      <c r="AG13" s="69"/>
      <c r="AH13" s="69"/>
      <c r="AI13" s="69"/>
      <c r="AJ13" s="70"/>
      <c r="AK13" s="77"/>
      <c r="AL13" s="78"/>
      <c r="AM13" s="78"/>
      <c r="AN13" s="79"/>
      <c r="AO13" s="29"/>
      <c r="AP13" s="30"/>
      <c r="AQ13" s="30"/>
      <c r="AR13" s="30"/>
      <c r="AS13" s="31"/>
    </row>
    <row r="14" spans="3:52" s="9" customFormat="1" ht="12" customHeight="1" x14ac:dyDescent="0.2">
      <c r="C14" s="122" t="s">
        <v>54</v>
      </c>
      <c r="D14" s="123"/>
      <c r="E14" s="124"/>
      <c r="F14" s="18"/>
      <c r="G14" s="17"/>
      <c r="H14" s="17" t="str">
        <f>IF(F16=2,"○",IF(J16=2,"●",""))</f>
        <v>●</v>
      </c>
      <c r="I14" s="17"/>
      <c r="J14" s="16"/>
      <c r="K14" s="89"/>
      <c r="L14" s="90"/>
      <c r="M14" s="90"/>
      <c r="N14" s="90"/>
      <c r="O14" s="91"/>
      <c r="P14" s="18"/>
      <c r="Q14" s="17"/>
      <c r="R14" s="17" t="str">
        <f>IF(P16=2,"○",IF(T16=2,"●",""))</f>
        <v>●</v>
      </c>
      <c r="S14" s="17"/>
      <c r="T14" s="16"/>
      <c r="U14" s="98">
        <f>IF(F16=2,1,0)+IF(P16=2,1,0)</f>
        <v>0</v>
      </c>
      <c r="V14" s="99"/>
      <c r="W14" s="99" t="s">
        <v>37</v>
      </c>
      <c r="X14" s="99">
        <f>IF(J16=2,1,0)+IF(T16=2,1,0)</f>
        <v>2</v>
      </c>
      <c r="Y14" s="104"/>
      <c r="Z14" s="107">
        <f>IF((J16+T16)=0,10,(F16+P16)/(J16+T16))</f>
        <v>0.25</v>
      </c>
      <c r="AA14" s="108"/>
      <c r="AB14" s="108"/>
      <c r="AC14" s="108"/>
      <c r="AD14" s="109"/>
      <c r="AE14" s="62">
        <f>(G15+G16+G17+Q15+Q16+Q17)/(I15+I16+I17+S15+S16+S17)</f>
        <v>0.77464788732394363</v>
      </c>
      <c r="AF14" s="63"/>
      <c r="AG14" s="63"/>
      <c r="AH14" s="63"/>
      <c r="AI14" s="63"/>
      <c r="AJ14" s="64"/>
      <c r="AK14" s="71">
        <v>3</v>
      </c>
      <c r="AL14" s="72"/>
      <c r="AM14" s="72"/>
      <c r="AN14" s="73"/>
      <c r="AO14" s="29"/>
      <c r="AP14" s="30"/>
      <c r="AQ14" s="30"/>
      <c r="AR14" s="30"/>
      <c r="AS14" s="31"/>
    </row>
    <row r="15" spans="3:52" s="9" customFormat="1" ht="12" customHeight="1" x14ac:dyDescent="0.2">
      <c r="C15" s="125"/>
      <c r="D15" s="126"/>
      <c r="E15" s="127"/>
      <c r="F15" s="15"/>
      <c r="G15" s="10">
        <f>N10</f>
        <v>10</v>
      </c>
      <c r="H15" s="10" t="s">
        <v>38</v>
      </c>
      <c r="I15" s="10">
        <f>L10</f>
        <v>15</v>
      </c>
      <c r="J15" s="14"/>
      <c r="K15" s="92"/>
      <c r="L15" s="93"/>
      <c r="M15" s="93"/>
      <c r="N15" s="93"/>
      <c r="O15" s="94"/>
      <c r="P15" s="15"/>
      <c r="Q15" s="19">
        <v>10</v>
      </c>
      <c r="R15" s="10" t="s">
        <v>38</v>
      </c>
      <c r="S15" s="19">
        <v>15</v>
      </c>
      <c r="T15" s="14"/>
      <c r="U15" s="100"/>
      <c r="V15" s="101"/>
      <c r="W15" s="101"/>
      <c r="X15" s="101"/>
      <c r="Y15" s="105"/>
      <c r="Z15" s="110"/>
      <c r="AA15" s="111"/>
      <c r="AB15" s="111"/>
      <c r="AC15" s="111"/>
      <c r="AD15" s="112"/>
      <c r="AE15" s="65"/>
      <c r="AF15" s="66"/>
      <c r="AG15" s="66"/>
      <c r="AH15" s="66"/>
      <c r="AI15" s="66"/>
      <c r="AJ15" s="67"/>
      <c r="AK15" s="74"/>
      <c r="AL15" s="75"/>
      <c r="AM15" s="75"/>
      <c r="AN15" s="76"/>
      <c r="AO15" s="29"/>
      <c r="AP15" s="30"/>
      <c r="AQ15" s="30"/>
      <c r="AR15" s="30"/>
      <c r="AS15" s="31"/>
    </row>
    <row r="16" spans="3:52" s="9" customFormat="1" ht="12" customHeight="1" x14ac:dyDescent="0.2">
      <c r="C16" s="125"/>
      <c r="D16" s="126"/>
      <c r="E16" s="127"/>
      <c r="F16" s="15">
        <f>IF(G15&gt;I15,1)+IF(G16&gt;I16,1)+IF(G17&gt;I17,1)</f>
        <v>1</v>
      </c>
      <c r="G16" s="10">
        <f>N11</f>
        <v>15</v>
      </c>
      <c r="H16" s="10" t="s">
        <v>38</v>
      </c>
      <c r="I16" s="10">
        <f>L11</f>
        <v>11</v>
      </c>
      <c r="J16" s="14">
        <f>IF(I15&gt;G15,1)+IF(I16&gt;G16,1)+IF(I17&gt;G17,1)</f>
        <v>2</v>
      </c>
      <c r="K16" s="92"/>
      <c r="L16" s="93"/>
      <c r="M16" s="93"/>
      <c r="N16" s="93"/>
      <c r="O16" s="94"/>
      <c r="P16" s="15">
        <f>IF(Q15&gt;S15,1)+IF(Q16&gt;S16,1)+IF(Q17&gt;S17,1)</f>
        <v>0</v>
      </c>
      <c r="Q16" s="19">
        <v>8</v>
      </c>
      <c r="R16" s="10" t="s">
        <v>38</v>
      </c>
      <c r="S16" s="19">
        <v>15</v>
      </c>
      <c r="T16" s="14">
        <f>IF(S15&gt;Q15,1)+IF(S16&gt;Q16,1)+IF(S17&gt;Q17,1)</f>
        <v>2</v>
      </c>
      <c r="U16" s="100"/>
      <c r="V16" s="101"/>
      <c r="W16" s="101"/>
      <c r="X16" s="101"/>
      <c r="Y16" s="105"/>
      <c r="Z16" s="110"/>
      <c r="AA16" s="111"/>
      <c r="AB16" s="111"/>
      <c r="AC16" s="111"/>
      <c r="AD16" s="112"/>
      <c r="AE16" s="65"/>
      <c r="AF16" s="66"/>
      <c r="AG16" s="66"/>
      <c r="AH16" s="66"/>
      <c r="AI16" s="66"/>
      <c r="AJ16" s="67"/>
      <c r="AK16" s="74"/>
      <c r="AL16" s="75"/>
      <c r="AM16" s="75"/>
      <c r="AN16" s="76"/>
      <c r="AO16" s="29"/>
      <c r="AP16" s="30"/>
      <c r="AQ16" s="30"/>
      <c r="AR16" s="30"/>
      <c r="AS16" s="31"/>
      <c r="AT16" s="9">
        <f>AK14</f>
        <v>3</v>
      </c>
      <c r="AU16" s="9" t="str">
        <f>C14</f>
        <v>ナチュラル</v>
      </c>
      <c r="AX16" s="9">
        <f>U14-X14+Z14*10+AE14</f>
        <v>1.2746478873239435</v>
      </c>
      <c r="AY16" s="9">
        <f>AX16+AE14</f>
        <v>2.049295774647887</v>
      </c>
      <c r="AZ16" s="9" t="e">
        <f>IF(ISERROR(AY16),"",RANK(AY16,$AY$38:$AY$46))</f>
        <v>#N/A</v>
      </c>
    </row>
    <row r="17" spans="3:52" s="9" customFormat="1" ht="12" customHeight="1" x14ac:dyDescent="0.2">
      <c r="C17" s="125"/>
      <c r="D17" s="126"/>
      <c r="E17" s="127"/>
      <c r="F17" s="15"/>
      <c r="G17" s="10">
        <f>N12</f>
        <v>12</v>
      </c>
      <c r="H17" s="10" t="s">
        <v>38</v>
      </c>
      <c r="I17" s="10">
        <f>L12</f>
        <v>15</v>
      </c>
      <c r="J17" s="14"/>
      <c r="K17" s="92"/>
      <c r="L17" s="93"/>
      <c r="M17" s="93"/>
      <c r="N17" s="93"/>
      <c r="O17" s="94"/>
      <c r="P17" s="15"/>
      <c r="Q17" s="19"/>
      <c r="R17" s="10" t="s">
        <v>38</v>
      </c>
      <c r="S17" s="19"/>
      <c r="T17" s="14"/>
      <c r="U17" s="100"/>
      <c r="V17" s="101"/>
      <c r="W17" s="101"/>
      <c r="X17" s="101"/>
      <c r="Y17" s="105"/>
      <c r="Z17" s="110"/>
      <c r="AA17" s="111"/>
      <c r="AB17" s="111"/>
      <c r="AC17" s="111"/>
      <c r="AD17" s="112"/>
      <c r="AE17" s="65"/>
      <c r="AF17" s="66"/>
      <c r="AG17" s="66"/>
      <c r="AH17" s="66"/>
      <c r="AI17" s="66"/>
      <c r="AJ17" s="67"/>
      <c r="AK17" s="74"/>
      <c r="AL17" s="75"/>
      <c r="AM17" s="75"/>
      <c r="AN17" s="76"/>
      <c r="AO17" s="29"/>
      <c r="AP17" s="30"/>
      <c r="AQ17" s="30"/>
      <c r="AR17" s="30"/>
      <c r="AS17" s="31"/>
    </row>
    <row r="18" spans="3:52" s="9" customFormat="1" ht="12" customHeight="1" x14ac:dyDescent="0.2">
      <c r="C18" s="128"/>
      <c r="D18" s="129"/>
      <c r="E18" s="130"/>
      <c r="F18" s="13"/>
      <c r="G18" s="12"/>
      <c r="H18" s="12"/>
      <c r="I18" s="12"/>
      <c r="J18" s="11"/>
      <c r="K18" s="95"/>
      <c r="L18" s="96"/>
      <c r="M18" s="96"/>
      <c r="N18" s="96"/>
      <c r="O18" s="97"/>
      <c r="P18" s="13"/>
      <c r="Q18" s="12"/>
      <c r="R18" s="12"/>
      <c r="S18" s="12"/>
      <c r="T18" s="11"/>
      <c r="U18" s="102"/>
      <c r="V18" s="103"/>
      <c r="W18" s="103"/>
      <c r="X18" s="103"/>
      <c r="Y18" s="106"/>
      <c r="Z18" s="113"/>
      <c r="AA18" s="114"/>
      <c r="AB18" s="114"/>
      <c r="AC18" s="114"/>
      <c r="AD18" s="115"/>
      <c r="AE18" s="68"/>
      <c r="AF18" s="69"/>
      <c r="AG18" s="69"/>
      <c r="AH18" s="69"/>
      <c r="AI18" s="69"/>
      <c r="AJ18" s="70"/>
      <c r="AK18" s="77"/>
      <c r="AL18" s="78"/>
      <c r="AM18" s="78"/>
      <c r="AN18" s="79"/>
      <c r="AO18" s="29"/>
      <c r="AP18" s="30"/>
      <c r="AQ18" s="30"/>
      <c r="AR18" s="30"/>
      <c r="AS18" s="31"/>
    </row>
    <row r="19" spans="3:52" s="9" customFormat="1" ht="12" customHeight="1" x14ac:dyDescent="0.2">
      <c r="C19" s="122" t="s">
        <v>55</v>
      </c>
      <c r="D19" s="123"/>
      <c r="E19" s="124"/>
      <c r="F19" s="18"/>
      <c r="G19" s="17"/>
      <c r="H19" s="17" t="str">
        <f>IF(F21=2,"○",IF(J21=2,"●",""))</f>
        <v>○</v>
      </c>
      <c r="I19" s="17"/>
      <c r="J19" s="16"/>
      <c r="K19" s="18"/>
      <c r="L19" s="17"/>
      <c r="M19" s="17" t="str">
        <f>IF(K21=2,"○",IF(O21=2,"●",""))</f>
        <v>○</v>
      </c>
      <c r="N19" s="17"/>
      <c r="O19" s="16"/>
      <c r="P19" s="89"/>
      <c r="Q19" s="90"/>
      <c r="R19" s="90"/>
      <c r="S19" s="90"/>
      <c r="T19" s="91"/>
      <c r="U19" s="98">
        <f>IF(F21=2,1,0)+IF(K21=2,1,0)</f>
        <v>2</v>
      </c>
      <c r="V19" s="99"/>
      <c r="W19" s="99" t="s">
        <v>37</v>
      </c>
      <c r="X19" s="99">
        <f>IF(J21=2,1,0)+IF(O21=2,1,0)</f>
        <v>0</v>
      </c>
      <c r="Y19" s="104"/>
      <c r="Z19" s="107">
        <f>IF((J21+O21)=0,10,(F21+K21)/(J21+O21))</f>
        <v>4</v>
      </c>
      <c r="AA19" s="108"/>
      <c r="AB19" s="108"/>
      <c r="AC19" s="108"/>
      <c r="AD19" s="109"/>
      <c r="AE19" s="62">
        <f>(G20+G21+G22+L20+L21+L22)/(I20+I21+I22+N20+N21+N22)</f>
        <v>1.3396226415094339</v>
      </c>
      <c r="AF19" s="63"/>
      <c r="AG19" s="63"/>
      <c r="AH19" s="63"/>
      <c r="AI19" s="63"/>
      <c r="AJ19" s="64"/>
      <c r="AK19" s="71">
        <v>1</v>
      </c>
      <c r="AL19" s="72"/>
      <c r="AM19" s="72"/>
      <c r="AN19" s="73"/>
      <c r="AO19" s="29"/>
      <c r="AP19" s="30"/>
      <c r="AQ19" s="30"/>
      <c r="AR19" s="30"/>
      <c r="AS19" s="31"/>
    </row>
    <row r="20" spans="3:52" s="9" customFormat="1" ht="12" customHeight="1" x14ac:dyDescent="0.2">
      <c r="C20" s="125"/>
      <c r="D20" s="126"/>
      <c r="E20" s="127"/>
      <c r="F20" s="15"/>
      <c r="G20" s="10">
        <f>S10</f>
        <v>15</v>
      </c>
      <c r="H20" s="10" t="s">
        <v>38</v>
      </c>
      <c r="I20" s="10">
        <f>Q10</f>
        <v>9</v>
      </c>
      <c r="J20" s="14"/>
      <c r="K20" s="15"/>
      <c r="L20" s="10">
        <f>S15</f>
        <v>15</v>
      </c>
      <c r="M20" s="10" t="s">
        <v>38</v>
      </c>
      <c r="N20" s="10">
        <f>Q15</f>
        <v>10</v>
      </c>
      <c r="O20" s="14"/>
      <c r="P20" s="92"/>
      <c r="Q20" s="93"/>
      <c r="R20" s="93"/>
      <c r="S20" s="93"/>
      <c r="T20" s="94"/>
      <c r="U20" s="100"/>
      <c r="V20" s="101"/>
      <c r="W20" s="101"/>
      <c r="X20" s="101"/>
      <c r="Y20" s="105"/>
      <c r="Z20" s="110"/>
      <c r="AA20" s="111"/>
      <c r="AB20" s="111"/>
      <c r="AC20" s="111"/>
      <c r="AD20" s="112"/>
      <c r="AE20" s="65"/>
      <c r="AF20" s="66"/>
      <c r="AG20" s="66"/>
      <c r="AH20" s="66"/>
      <c r="AI20" s="66"/>
      <c r="AJ20" s="67"/>
      <c r="AK20" s="74"/>
      <c r="AL20" s="75"/>
      <c r="AM20" s="75"/>
      <c r="AN20" s="76"/>
      <c r="AO20" s="29"/>
      <c r="AP20" s="30"/>
      <c r="AQ20" s="30"/>
      <c r="AR20" s="30"/>
      <c r="AS20" s="31"/>
    </row>
    <row r="21" spans="3:52" s="9" customFormat="1" ht="12" customHeight="1" x14ac:dyDescent="0.2">
      <c r="C21" s="125"/>
      <c r="D21" s="126"/>
      <c r="E21" s="127"/>
      <c r="F21" s="15">
        <f>IF(G20&gt;I20,1)+IF(G21&gt;I21,1)+IF(G22&gt;I22,1)</f>
        <v>2</v>
      </c>
      <c r="G21" s="10">
        <f>S11</f>
        <v>11</v>
      </c>
      <c r="H21" s="10" t="s">
        <v>38</v>
      </c>
      <c r="I21" s="10">
        <f>Q11</f>
        <v>15</v>
      </c>
      <c r="J21" s="14">
        <f>IF(I20&gt;G20,1)+IF(I21&gt;G21,1)+IF(I22&gt;G22,1)</f>
        <v>1</v>
      </c>
      <c r="K21" s="15">
        <f>IF(L20&gt;N20,1)+IF(L21&gt;N21,1)+IF(L22&gt;N22,1)</f>
        <v>2</v>
      </c>
      <c r="L21" s="10">
        <f>S16</f>
        <v>15</v>
      </c>
      <c r="M21" s="10" t="s">
        <v>38</v>
      </c>
      <c r="N21" s="10">
        <f>Q16</f>
        <v>8</v>
      </c>
      <c r="O21" s="14">
        <f>IF(N20&gt;L20,1)+IF(N21&gt;L21,1)+IF(N22&gt;L22,1)</f>
        <v>0</v>
      </c>
      <c r="P21" s="92"/>
      <c r="Q21" s="93"/>
      <c r="R21" s="93"/>
      <c r="S21" s="93"/>
      <c r="T21" s="94"/>
      <c r="U21" s="100"/>
      <c r="V21" s="101"/>
      <c r="W21" s="101"/>
      <c r="X21" s="101"/>
      <c r="Y21" s="105"/>
      <c r="Z21" s="110"/>
      <c r="AA21" s="111"/>
      <c r="AB21" s="111"/>
      <c r="AC21" s="111"/>
      <c r="AD21" s="112"/>
      <c r="AE21" s="65"/>
      <c r="AF21" s="66"/>
      <c r="AG21" s="66"/>
      <c r="AH21" s="66"/>
      <c r="AI21" s="66"/>
      <c r="AJ21" s="67"/>
      <c r="AK21" s="74"/>
      <c r="AL21" s="75"/>
      <c r="AM21" s="75"/>
      <c r="AN21" s="76"/>
      <c r="AO21" s="29"/>
      <c r="AP21" s="30"/>
      <c r="AQ21" s="30"/>
      <c r="AR21" s="30"/>
      <c r="AS21" s="31"/>
      <c r="AT21" s="9">
        <f>AK19</f>
        <v>1</v>
      </c>
      <c r="AU21" s="9" t="str">
        <f>C19</f>
        <v>楓</v>
      </c>
      <c r="AX21" s="9">
        <f>U19-X19+Z19*10+AE19</f>
        <v>43.339622641509436</v>
      </c>
      <c r="AY21" s="9">
        <f>AX21+AE19</f>
        <v>44.679245283018872</v>
      </c>
      <c r="AZ21" s="9" t="e">
        <f>IF(ISERROR(AY21),"",RANK(AY21,$AY$38:$AY$46))</f>
        <v>#N/A</v>
      </c>
    </row>
    <row r="22" spans="3:52" s="9" customFormat="1" ht="12" customHeight="1" x14ac:dyDescent="0.2">
      <c r="C22" s="125"/>
      <c r="D22" s="126"/>
      <c r="E22" s="127"/>
      <c r="F22" s="15"/>
      <c r="G22" s="10">
        <f>S12</f>
        <v>15</v>
      </c>
      <c r="H22" s="10" t="s">
        <v>38</v>
      </c>
      <c r="I22" s="10">
        <f>Q12</f>
        <v>11</v>
      </c>
      <c r="J22" s="14"/>
      <c r="K22" s="15"/>
      <c r="L22" s="10">
        <f>S17</f>
        <v>0</v>
      </c>
      <c r="M22" s="10" t="s">
        <v>38</v>
      </c>
      <c r="N22" s="10">
        <f>Q17</f>
        <v>0</v>
      </c>
      <c r="O22" s="14"/>
      <c r="P22" s="92"/>
      <c r="Q22" s="93"/>
      <c r="R22" s="93"/>
      <c r="S22" s="93"/>
      <c r="T22" s="94"/>
      <c r="U22" s="100"/>
      <c r="V22" s="101"/>
      <c r="W22" s="101"/>
      <c r="X22" s="101"/>
      <c r="Y22" s="105"/>
      <c r="Z22" s="110"/>
      <c r="AA22" s="111"/>
      <c r="AB22" s="111"/>
      <c r="AC22" s="111"/>
      <c r="AD22" s="112"/>
      <c r="AE22" s="65"/>
      <c r="AF22" s="66"/>
      <c r="AG22" s="66"/>
      <c r="AH22" s="66"/>
      <c r="AI22" s="66"/>
      <c r="AJ22" s="67"/>
      <c r="AK22" s="74"/>
      <c r="AL22" s="75"/>
      <c r="AM22" s="75"/>
      <c r="AN22" s="76"/>
      <c r="AO22" s="29"/>
      <c r="AP22" s="30"/>
      <c r="AQ22" s="30"/>
      <c r="AR22" s="30"/>
      <c r="AS22" s="31"/>
    </row>
    <row r="23" spans="3:52" s="9" customFormat="1" ht="12" customHeight="1" x14ac:dyDescent="0.2">
      <c r="C23" s="128"/>
      <c r="D23" s="129"/>
      <c r="E23" s="130"/>
      <c r="F23" s="13"/>
      <c r="G23" s="12"/>
      <c r="H23" s="12"/>
      <c r="I23" s="12"/>
      <c r="J23" s="11"/>
      <c r="K23" s="13"/>
      <c r="L23" s="12"/>
      <c r="M23" s="12"/>
      <c r="N23" s="12"/>
      <c r="O23" s="11"/>
      <c r="P23" s="95"/>
      <c r="Q23" s="96"/>
      <c r="R23" s="96"/>
      <c r="S23" s="96"/>
      <c r="T23" s="97"/>
      <c r="U23" s="102"/>
      <c r="V23" s="103"/>
      <c r="W23" s="103"/>
      <c r="X23" s="103"/>
      <c r="Y23" s="106"/>
      <c r="Z23" s="113"/>
      <c r="AA23" s="114"/>
      <c r="AB23" s="114"/>
      <c r="AC23" s="114"/>
      <c r="AD23" s="115"/>
      <c r="AE23" s="68"/>
      <c r="AF23" s="69"/>
      <c r="AG23" s="69"/>
      <c r="AH23" s="69"/>
      <c r="AI23" s="69"/>
      <c r="AJ23" s="70"/>
      <c r="AK23" s="77"/>
      <c r="AL23" s="78"/>
      <c r="AM23" s="78"/>
      <c r="AN23" s="79"/>
      <c r="AO23" s="29"/>
      <c r="AP23" s="30"/>
      <c r="AQ23" s="30"/>
      <c r="AR23" s="30"/>
      <c r="AS23" s="31"/>
    </row>
    <row r="24" spans="3:52" s="9" customFormat="1" ht="12" customHeight="1" x14ac:dyDescent="0.2"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44"/>
      <c r="Q24" s="44"/>
      <c r="R24" s="44"/>
      <c r="S24" s="44"/>
      <c r="T24" s="44"/>
      <c r="U24" s="45"/>
      <c r="V24" s="45"/>
      <c r="W24" s="45"/>
      <c r="X24" s="45"/>
      <c r="Y24" s="45"/>
      <c r="Z24" s="46"/>
      <c r="AA24" s="46"/>
      <c r="AB24" s="46"/>
      <c r="AC24" s="46"/>
      <c r="AD24" s="46"/>
      <c r="AE24" s="43"/>
      <c r="AF24" s="43"/>
      <c r="AG24" s="43"/>
      <c r="AH24" s="43"/>
      <c r="AI24" s="43"/>
      <c r="AJ24" s="47"/>
      <c r="AK24" s="47"/>
      <c r="AL24" s="47"/>
      <c r="AM24" s="47"/>
      <c r="AN24" s="47"/>
      <c r="AO24" s="29"/>
      <c r="AP24" s="30"/>
      <c r="AQ24" s="30"/>
      <c r="AR24" s="30"/>
      <c r="AS24" s="31"/>
    </row>
    <row r="25" spans="3:52" s="9" customFormat="1" ht="12" customHeight="1" x14ac:dyDescent="0.2"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44"/>
      <c r="Q25" s="44"/>
      <c r="R25" s="44"/>
      <c r="S25" s="44"/>
      <c r="T25" s="44"/>
      <c r="U25" s="45"/>
      <c r="V25" s="45"/>
      <c r="W25" s="45"/>
      <c r="X25" s="45"/>
      <c r="Y25" s="45"/>
      <c r="Z25" s="46"/>
      <c r="AA25" s="46"/>
      <c r="AB25" s="46"/>
      <c r="AC25" s="46"/>
      <c r="AD25" s="46"/>
      <c r="AE25" s="43"/>
      <c r="AF25" s="43"/>
      <c r="AG25" s="43"/>
      <c r="AH25" s="43"/>
      <c r="AI25" s="43"/>
      <c r="AJ25" s="48"/>
      <c r="AK25" s="48"/>
      <c r="AL25" s="48"/>
      <c r="AM25" s="48"/>
      <c r="AN25" s="48"/>
      <c r="AO25" s="29"/>
      <c r="AP25" s="30"/>
      <c r="AQ25" s="30"/>
      <c r="AR25" s="30"/>
      <c r="AS25" s="31"/>
    </row>
    <row r="26" spans="3:52" s="9" customFormat="1" ht="12" customHeight="1" x14ac:dyDescent="0.2"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44"/>
      <c r="Q26" s="44"/>
      <c r="R26" s="44"/>
      <c r="S26" s="44"/>
      <c r="T26" s="44"/>
      <c r="U26" s="45"/>
      <c r="V26" s="45"/>
      <c r="W26" s="45"/>
      <c r="X26" s="45"/>
      <c r="Y26" s="45"/>
      <c r="Z26" s="46"/>
      <c r="AA26" s="46"/>
      <c r="AB26" s="46"/>
      <c r="AC26" s="46"/>
      <c r="AD26" s="46"/>
      <c r="AE26" s="43"/>
      <c r="AF26" s="43"/>
      <c r="AG26" s="43"/>
      <c r="AH26" s="43"/>
      <c r="AI26" s="43"/>
      <c r="AJ26" s="48"/>
      <c r="AK26" s="48"/>
      <c r="AL26" s="48"/>
      <c r="AM26" s="48"/>
      <c r="AN26" s="48"/>
      <c r="AO26" s="29"/>
      <c r="AP26" s="30"/>
      <c r="AQ26" s="30"/>
      <c r="AR26" s="30"/>
      <c r="AS26" s="31"/>
    </row>
    <row r="27" spans="3:52" s="9" customFormat="1" ht="12" customHeight="1" x14ac:dyDescent="0.2"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44"/>
      <c r="Q27" s="44"/>
      <c r="R27" s="44"/>
      <c r="S27" s="44"/>
      <c r="T27" s="44"/>
      <c r="U27" s="45"/>
      <c r="V27" s="45"/>
      <c r="W27" s="45"/>
      <c r="X27" s="45"/>
      <c r="Y27" s="45"/>
      <c r="Z27" s="46"/>
      <c r="AA27" s="46"/>
      <c r="AB27" s="46"/>
      <c r="AC27" s="46"/>
      <c r="AD27" s="46"/>
      <c r="AE27" s="43"/>
      <c r="AF27" s="43"/>
      <c r="AG27" s="43"/>
      <c r="AH27" s="43"/>
      <c r="AI27" s="43"/>
      <c r="AJ27" s="48"/>
      <c r="AK27" s="48"/>
      <c r="AL27" s="48"/>
      <c r="AM27" s="48"/>
      <c r="AN27" s="48"/>
      <c r="AO27" s="29"/>
      <c r="AP27" s="30"/>
      <c r="AQ27" s="30"/>
      <c r="AR27" s="30"/>
      <c r="AS27" s="31"/>
    </row>
    <row r="28" spans="3:52" ht="12" customHeight="1" x14ac:dyDescent="0.2">
      <c r="C28" s="143" t="s">
        <v>72</v>
      </c>
      <c r="D28" s="143"/>
      <c r="AJ28" s="48"/>
      <c r="AK28" s="48"/>
      <c r="AL28" s="48"/>
      <c r="AM28" s="48"/>
      <c r="AN28" s="48"/>
    </row>
    <row r="29" spans="3:52" ht="12" customHeight="1" x14ac:dyDescent="0.2">
      <c r="C29" s="144"/>
      <c r="D29" s="144"/>
    </row>
    <row r="30" spans="3:52" s="9" customFormat="1" ht="30.6" customHeight="1" x14ac:dyDescent="0.2">
      <c r="C30" s="131" t="s">
        <v>35</v>
      </c>
      <c r="D30" s="120"/>
      <c r="E30" s="121"/>
      <c r="F30" s="132" t="str">
        <f>C31</f>
        <v>MARIO</v>
      </c>
      <c r="G30" s="133"/>
      <c r="H30" s="133"/>
      <c r="I30" s="133"/>
      <c r="J30" s="134"/>
      <c r="K30" s="132" t="str">
        <f>C36</f>
        <v>Nexus</v>
      </c>
      <c r="L30" s="133"/>
      <c r="M30" s="133"/>
      <c r="N30" s="133"/>
      <c r="O30" s="134"/>
      <c r="P30" s="132" t="str">
        <f>C41</f>
        <v>多伎パワーズ</v>
      </c>
      <c r="Q30" s="133"/>
      <c r="R30" s="133"/>
      <c r="S30" s="133"/>
      <c r="T30" s="134"/>
      <c r="U30" s="135" t="s">
        <v>11</v>
      </c>
      <c r="V30" s="136"/>
      <c r="W30" s="136"/>
      <c r="X30" s="136"/>
      <c r="Y30" s="137"/>
      <c r="Z30" s="138" t="s">
        <v>36</v>
      </c>
      <c r="AA30" s="139"/>
      <c r="AB30" s="139"/>
      <c r="AC30" s="139"/>
      <c r="AD30" s="140"/>
      <c r="AE30" s="116" t="s">
        <v>3</v>
      </c>
      <c r="AF30" s="117"/>
      <c r="AG30" s="117"/>
      <c r="AH30" s="117"/>
      <c r="AI30" s="117"/>
      <c r="AJ30" s="118"/>
      <c r="AK30" s="119" t="s">
        <v>10</v>
      </c>
      <c r="AL30" s="120"/>
      <c r="AM30" s="120"/>
      <c r="AN30" s="121"/>
      <c r="AO30" s="27"/>
      <c r="AP30" s="28"/>
      <c r="AQ30" s="28"/>
      <c r="AR30" s="28"/>
      <c r="AS30" s="20"/>
    </row>
    <row r="31" spans="3:52" s="9" customFormat="1" ht="12" customHeight="1" x14ac:dyDescent="0.2">
      <c r="C31" s="122" t="s">
        <v>56</v>
      </c>
      <c r="D31" s="123"/>
      <c r="E31" s="124"/>
      <c r="F31" s="89"/>
      <c r="G31" s="90"/>
      <c r="H31" s="90"/>
      <c r="I31" s="90"/>
      <c r="J31" s="91"/>
      <c r="K31" s="18"/>
      <c r="L31" s="17"/>
      <c r="M31" s="17" t="str">
        <f>IF(K33=2,"○",IF(O33=2,"●",""))</f>
        <v>○</v>
      </c>
      <c r="N31" s="17"/>
      <c r="O31" s="16"/>
      <c r="P31" s="18"/>
      <c r="Q31" s="17"/>
      <c r="R31" s="17" t="str">
        <f>IF(P33=2,"○",IF(T33=2,"●",""))</f>
        <v>○</v>
      </c>
      <c r="S31" s="17"/>
      <c r="T31" s="16"/>
      <c r="U31" s="98">
        <f>IF(K33=2,1,0)+IF(P33=2,1,0)</f>
        <v>2</v>
      </c>
      <c r="V31" s="99"/>
      <c r="W31" s="99" t="s">
        <v>37</v>
      </c>
      <c r="X31" s="99">
        <f>IF(O33=2,1,0)+IF(T33=2,1,0)</f>
        <v>0</v>
      </c>
      <c r="Y31" s="104"/>
      <c r="Z31" s="107">
        <f>IF((O33+T33)=0,10,(K33+P33)/(O33+T33))</f>
        <v>4</v>
      </c>
      <c r="AA31" s="108"/>
      <c r="AB31" s="108"/>
      <c r="AC31" s="108"/>
      <c r="AD31" s="109"/>
      <c r="AE31" s="62">
        <f>(L32+L33+L34+Q32+Q33+Q34)/(N32+N33+N34+S32+S33+S34)</f>
        <v>1.2962962962962963</v>
      </c>
      <c r="AF31" s="63"/>
      <c r="AG31" s="63"/>
      <c r="AH31" s="63"/>
      <c r="AI31" s="63"/>
      <c r="AJ31" s="64"/>
      <c r="AK31" s="71">
        <v>1</v>
      </c>
      <c r="AL31" s="72"/>
      <c r="AM31" s="72"/>
      <c r="AN31" s="73"/>
      <c r="AO31" s="29"/>
      <c r="AP31" s="30"/>
      <c r="AQ31" s="30"/>
      <c r="AR31" s="30"/>
      <c r="AS31" s="31"/>
    </row>
    <row r="32" spans="3:52" s="9" customFormat="1" ht="12" customHeight="1" x14ac:dyDescent="0.2">
      <c r="C32" s="125"/>
      <c r="D32" s="126"/>
      <c r="E32" s="127"/>
      <c r="F32" s="92"/>
      <c r="G32" s="93"/>
      <c r="H32" s="93"/>
      <c r="I32" s="93"/>
      <c r="J32" s="94"/>
      <c r="K32" s="15"/>
      <c r="L32" s="19">
        <v>15</v>
      </c>
      <c r="M32" s="10" t="s">
        <v>38</v>
      </c>
      <c r="N32" s="19">
        <v>10</v>
      </c>
      <c r="O32" s="14"/>
      <c r="P32" s="15"/>
      <c r="Q32" s="19">
        <v>15</v>
      </c>
      <c r="R32" s="10" t="s">
        <v>38</v>
      </c>
      <c r="S32" s="19">
        <v>9</v>
      </c>
      <c r="T32" s="14"/>
      <c r="U32" s="100"/>
      <c r="V32" s="101"/>
      <c r="W32" s="101"/>
      <c r="X32" s="101"/>
      <c r="Y32" s="105"/>
      <c r="Z32" s="110"/>
      <c r="AA32" s="111"/>
      <c r="AB32" s="111"/>
      <c r="AC32" s="111"/>
      <c r="AD32" s="112"/>
      <c r="AE32" s="65"/>
      <c r="AF32" s="66"/>
      <c r="AG32" s="66"/>
      <c r="AH32" s="66"/>
      <c r="AI32" s="66"/>
      <c r="AJ32" s="67"/>
      <c r="AK32" s="74"/>
      <c r="AL32" s="75"/>
      <c r="AM32" s="75"/>
      <c r="AN32" s="76"/>
      <c r="AO32" s="29"/>
      <c r="AP32" s="30"/>
      <c r="AQ32" s="30"/>
      <c r="AR32" s="30"/>
      <c r="AS32" s="31"/>
    </row>
    <row r="33" spans="3:52" s="9" customFormat="1" ht="12" customHeight="1" x14ac:dyDescent="0.2">
      <c r="C33" s="125"/>
      <c r="D33" s="126"/>
      <c r="E33" s="127"/>
      <c r="F33" s="92"/>
      <c r="G33" s="93"/>
      <c r="H33" s="93"/>
      <c r="I33" s="93"/>
      <c r="J33" s="94"/>
      <c r="K33" s="15">
        <f>IF(L32&gt;N32,1)+IF(L33&gt;N33,1)+IF(L34&gt;N34,1)</f>
        <v>2</v>
      </c>
      <c r="L33" s="19">
        <v>10</v>
      </c>
      <c r="M33" s="10" t="s">
        <v>38</v>
      </c>
      <c r="N33" s="19">
        <v>15</v>
      </c>
      <c r="O33" s="14">
        <f>IF(N32&gt;L32,1)+IF(N33&gt;L33,1)+IF(N34&gt;L34,1)</f>
        <v>1</v>
      </c>
      <c r="P33" s="15">
        <f>IF(Q32&gt;S32,1)+IF(Q33&gt;S33,1)+IF(Q34&gt;S34,1)</f>
        <v>2</v>
      </c>
      <c r="Q33" s="19">
        <v>15</v>
      </c>
      <c r="R33" s="10" t="s">
        <v>38</v>
      </c>
      <c r="S33" s="19">
        <v>8</v>
      </c>
      <c r="T33" s="14">
        <f>IF(S32&gt;Q32,1)+IF(S33&gt;Q33,1)+IF(S34&gt;Q34,1)</f>
        <v>0</v>
      </c>
      <c r="U33" s="100"/>
      <c r="V33" s="101"/>
      <c r="W33" s="101"/>
      <c r="X33" s="101"/>
      <c r="Y33" s="105"/>
      <c r="Z33" s="110"/>
      <c r="AA33" s="111"/>
      <c r="AB33" s="111"/>
      <c r="AC33" s="111"/>
      <c r="AD33" s="112"/>
      <c r="AE33" s="65"/>
      <c r="AF33" s="66"/>
      <c r="AG33" s="66"/>
      <c r="AH33" s="66"/>
      <c r="AI33" s="66"/>
      <c r="AJ33" s="67"/>
      <c r="AK33" s="74"/>
      <c r="AL33" s="75"/>
      <c r="AM33" s="75"/>
      <c r="AN33" s="76"/>
      <c r="AO33" s="29"/>
      <c r="AP33" s="30"/>
      <c r="AQ33" s="30"/>
      <c r="AR33" s="30"/>
      <c r="AS33" s="31"/>
      <c r="AT33" s="9">
        <f>AK31</f>
        <v>1</v>
      </c>
      <c r="AU33" s="9" t="str">
        <f>C31</f>
        <v>MARIO</v>
      </c>
      <c r="AX33" s="9">
        <f>U31-X31+Z31*10+AE31</f>
        <v>43.296296296296298</v>
      </c>
      <c r="AY33" s="9">
        <f>AX33+AE31</f>
        <v>44.592592592592595</v>
      </c>
      <c r="AZ33" s="9" t="e">
        <f>IF(ISERROR(AY33),"",RANK(AY33,$AY$38:$AY$46))</f>
        <v>#N/A</v>
      </c>
    </row>
    <row r="34" spans="3:52" s="9" customFormat="1" ht="12" customHeight="1" x14ac:dyDescent="0.2">
      <c r="C34" s="125"/>
      <c r="D34" s="126"/>
      <c r="E34" s="127"/>
      <c r="F34" s="92"/>
      <c r="G34" s="93"/>
      <c r="H34" s="93"/>
      <c r="I34" s="93"/>
      <c r="J34" s="94"/>
      <c r="K34" s="15"/>
      <c r="L34" s="19">
        <v>15</v>
      </c>
      <c r="M34" s="10" t="s">
        <v>38</v>
      </c>
      <c r="N34" s="19">
        <v>12</v>
      </c>
      <c r="O34" s="14"/>
      <c r="P34" s="15"/>
      <c r="Q34" s="19"/>
      <c r="R34" s="10" t="s">
        <v>38</v>
      </c>
      <c r="S34" s="19"/>
      <c r="T34" s="14"/>
      <c r="U34" s="100"/>
      <c r="V34" s="101"/>
      <c r="W34" s="101"/>
      <c r="X34" s="101"/>
      <c r="Y34" s="105"/>
      <c r="Z34" s="110"/>
      <c r="AA34" s="111"/>
      <c r="AB34" s="111"/>
      <c r="AC34" s="111"/>
      <c r="AD34" s="112"/>
      <c r="AE34" s="65"/>
      <c r="AF34" s="66"/>
      <c r="AG34" s="66"/>
      <c r="AH34" s="66"/>
      <c r="AI34" s="66"/>
      <c r="AJ34" s="67"/>
      <c r="AK34" s="74"/>
      <c r="AL34" s="75"/>
      <c r="AM34" s="75"/>
      <c r="AN34" s="76"/>
      <c r="AO34" s="29"/>
      <c r="AP34" s="30"/>
      <c r="AQ34" s="30"/>
      <c r="AR34" s="30"/>
      <c r="AS34" s="31"/>
    </row>
    <row r="35" spans="3:52" s="9" customFormat="1" ht="12" customHeight="1" x14ac:dyDescent="0.2">
      <c r="C35" s="128"/>
      <c r="D35" s="129"/>
      <c r="E35" s="130"/>
      <c r="F35" s="95"/>
      <c r="G35" s="96"/>
      <c r="H35" s="96"/>
      <c r="I35" s="96"/>
      <c r="J35" s="97"/>
      <c r="K35" s="13"/>
      <c r="L35" s="12"/>
      <c r="M35" s="12"/>
      <c r="N35" s="12"/>
      <c r="O35" s="11"/>
      <c r="P35" s="13"/>
      <c r="Q35" s="12"/>
      <c r="R35" s="12"/>
      <c r="S35" s="12"/>
      <c r="T35" s="11"/>
      <c r="U35" s="102"/>
      <c r="V35" s="103"/>
      <c r="W35" s="103"/>
      <c r="X35" s="103"/>
      <c r="Y35" s="106"/>
      <c r="Z35" s="113"/>
      <c r="AA35" s="114"/>
      <c r="AB35" s="114"/>
      <c r="AC35" s="114"/>
      <c r="AD35" s="115"/>
      <c r="AE35" s="68"/>
      <c r="AF35" s="69"/>
      <c r="AG35" s="69"/>
      <c r="AH35" s="69"/>
      <c r="AI35" s="69"/>
      <c r="AJ35" s="70"/>
      <c r="AK35" s="77"/>
      <c r="AL35" s="78"/>
      <c r="AM35" s="78"/>
      <c r="AN35" s="79"/>
      <c r="AO35" s="29"/>
      <c r="AP35" s="30"/>
      <c r="AQ35" s="30"/>
      <c r="AR35" s="30"/>
      <c r="AS35" s="31"/>
    </row>
    <row r="36" spans="3:52" s="9" customFormat="1" ht="12" customHeight="1" x14ac:dyDescent="0.2">
      <c r="C36" s="122" t="s">
        <v>57</v>
      </c>
      <c r="D36" s="123"/>
      <c r="E36" s="124"/>
      <c r="F36" s="18"/>
      <c r="G36" s="17"/>
      <c r="H36" s="17" t="str">
        <f>IF(F38=2,"○",IF(J38=2,"●",""))</f>
        <v>●</v>
      </c>
      <c r="I36" s="17"/>
      <c r="J36" s="16"/>
      <c r="K36" s="89"/>
      <c r="L36" s="90"/>
      <c r="M36" s="90"/>
      <c r="N36" s="90"/>
      <c r="O36" s="91"/>
      <c r="P36" s="18"/>
      <c r="Q36" s="17"/>
      <c r="R36" s="17" t="str">
        <f>IF(P38=2,"○",IF(T38=2,"●",""))</f>
        <v>●</v>
      </c>
      <c r="S36" s="17"/>
      <c r="T36" s="16"/>
      <c r="U36" s="98">
        <f>IF(F38=2,1,0)+IF(P38=2,1,0)</f>
        <v>0</v>
      </c>
      <c r="V36" s="99"/>
      <c r="W36" s="99" t="s">
        <v>37</v>
      </c>
      <c r="X36" s="99">
        <f>IF(J38=2,1,0)+IF(T38=2,1,0)</f>
        <v>2</v>
      </c>
      <c r="Y36" s="104"/>
      <c r="Z36" s="107">
        <f>IF((J38+T38)=0,10,(F38+P38)/(J38+T38))</f>
        <v>0.5</v>
      </c>
      <c r="AA36" s="108"/>
      <c r="AB36" s="108"/>
      <c r="AC36" s="108"/>
      <c r="AD36" s="109"/>
      <c r="AE36" s="62">
        <f>(G37+G38+G39+Q37+Q38+Q39)/(I37+I38+I39+S37+S38+S39)</f>
        <v>0.9285714285714286</v>
      </c>
      <c r="AF36" s="63"/>
      <c r="AG36" s="63"/>
      <c r="AH36" s="63"/>
      <c r="AI36" s="63"/>
      <c r="AJ36" s="64"/>
      <c r="AK36" s="71">
        <v>3</v>
      </c>
      <c r="AL36" s="72"/>
      <c r="AM36" s="72"/>
      <c r="AN36" s="73"/>
      <c r="AO36" s="29"/>
      <c r="AP36" s="30"/>
      <c r="AQ36" s="30"/>
      <c r="AR36" s="30"/>
      <c r="AS36" s="31"/>
    </row>
    <row r="37" spans="3:52" s="9" customFormat="1" ht="12" customHeight="1" x14ac:dyDescent="0.2">
      <c r="C37" s="125"/>
      <c r="D37" s="126"/>
      <c r="E37" s="127"/>
      <c r="F37" s="15"/>
      <c r="G37" s="10">
        <f>N32</f>
        <v>10</v>
      </c>
      <c r="H37" s="10" t="s">
        <v>38</v>
      </c>
      <c r="I37" s="10">
        <f>L32</f>
        <v>15</v>
      </c>
      <c r="J37" s="14"/>
      <c r="K37" s="92"/>
      <c r="L37" s="93"/>
      <c r="M37" s="93"/>
      <c r="N37" s="93"/>
      <c r="O37" s="94"/>
      <c r="P37" s="15"/>
      <c r="Q37" s="19">
        <v>15</v>
      </c>
      <c r="R37" s="10" t="s">
        <v>38</v>
      </c>
      <c r="S37" s="19">
        <v>12</v>
      </c>
      <c r="T37" s="14"/>
      <c r="U37" s="100"/>
      <c r="V37" s="101"/>
      <c r="W37" s="101"/>
      <c r="X37" s="101"/>
      <c r="Y37" s="105"/>
      <c r="Z37" s="110"/>
      <c r="AA37" s="111"/>
      <c r="AB37" s="111"/>
      <c r="AC37" s="111"/>
      <c r="AD37" s="112"/>
      <c r="AE37" s="65"/>
      <c r="AF37" s="66"/>
      <c r="AG37" s="66"/>
      <c r="AH37" s="66"/>
      <c r="AI37" s="66"/>
      <c r="AJ37" s="67"/>
      <c r="AK37" s="74"/>
      <c r="AL37" s="75"/>
      <c r="AM37" s="75"/>
      <c r="AN37" s="76"/>
      <c r="AO37" s="29"/>
      <c r="AP37" s="30"/>
      <c r="AQ37" s="30"/>
      <c r="AR37" s="30"/>
      <c r="AS37" s="31"/>
    </row>
    <row r="38" spans="3:52" s="9" customFormat="1" ht="12" customHeight="1" x14ac:dyDescent="0.2">
      <c r="C38" s="125"/>
      <c r="D38" s="126"/>
      <c r="E38" s="127"/>
      <c r="F38" s="15">
        <f>IF(G37&gt;I37,1)+IF(G38&gt;I38,1)+IF(G39&gt;I39,1)</f>
        <v>1</v>
      </c>
      <c r="G38" s="10">
        <f>N33</f>
        <v>15</v>
      </c>
      <c r="H38" s="10" t="s">
        <v>38</v>
      </c>
      <c r="I38" s="10">
        <f>L33</f>
        <v>10</v>
      </c>
      <c r="J38" s="14">
        <f>IF(I37&gt;G37,1)+IF(I38&gt;G38,1)+IF(I39&gt;G39,1)</f>
        <v>2</v>
      </c>
      <c r="K38" s="92"/>
      <c r="L38" s="93"/>
      <c r="M38" s="93"/>
      <c r="N38" s="93"/>
      <c r="O38" s="94"/>
      <c r="P38" s="15">
        <f>IF(Q37&gt;S37,1)+IF(Q38&gt;S38,1)+IF(Q39&gt;S39,1)</f>
        <v>1</v>
      </c>
      <c r="Q38" s="19">
        <v>11</v>
      </c>
      <c r="R38" s="10" t="s">
        <v>38</v>
      </c>
      <c r="S38" s="19">
        <v>15</v>
      </c>
      <c r="T38" s="14">
        <f>IF(S37&gt;Q37,1)+IF(S38&gt;Q38,1)+IF(S39&gt;Q39,1)</f>
        <v>2</v>
      </c>
      <c r="U38" s="100"/>
      <c r="V38" s="101"/>
      <c r="W38" s="101"/>
      <c r="X38" s="101"/>
      <c r="Y38" s="105"/>
      <c r="Z38" s="110"/>
      <c r="AA38" s="111"/>
      <c r="AB38" s="111"/>
      <c r="AC38" s="111"/>
      <c r="AD38" s="112"/>
      <c r="AE38" s="65"/>
      <c r="AF38" s="66"/>
      <c r="AG38" s="66"/>
      <c r="AH38" s="66"/>
      <c r="AI38" s="66"/>
      <c r="AJ38" s="67"/>
      <c r="AK38" s="74"/>
      <c r="AL38" s="75"/>
      <c r="AM38" s="75"/>
      <c r="AN38" s="76"/>
      <c r="AO38" s="29"/>
      <c r="AP38" s="30"/>
      <c r="AQ38" s="30"/>
      <c r="AR38" s="30"/>
      <c r="AS38" s="31"/>
      <c r="AT38" s="9">
        <f>AK36</f>
        <v>3</v>
      </c>
      <c r="AU38" s="9" t="str">
        <f>C36</f>
        <v>Nexus</v>
      </c>
      <c r="AX38" s="9">
        <f>U36-X36+Z36*10+AE36</f>
        <v>3.9285714285714288</v>
      </c>
      <c r="AY38" s="9">
        <f>AX38+AE36</f>
        <v>4.8571428571428577</v>
      </c>
      <c r="AZ38" s="9">
        <f>IF(ISERROR(AY38),"",RANK(AY38,$AY$38:$AY$46))</f>
        <v>2</v>
      </c>
    </row>
    <row r="39" spans="3:52" s="9" customFormat="1" ht="12" customHeight="1" x14ac:dyDescent="0.2">
      <c r="C39" s="125"/>
      <c r="D39" s="126"/>
      <c r="E39" s="127"/>
      <c r="F39" s="15"/>
      <c r="G39" s="10">
        <f>N34</f>
        <v>12</v>
      </c>
      <c r="H39" s="10" t="s">
        <v>38</v>
      </c>
      <c r="I39" s="10">
        <f>L34</f>
        <v>15</v>
      </c>
      <c r="J39" s="14"/>
      <c r="K39" s="92"/>
      <c r="L39" s="93"/>
      <c r="M39" s="93"/>
      <c r="N39" s="93"/>
      <c r="O39" s="94"/>
      <c r="P39" s="15"/>
      <c r="Q39" s="19">
        <v>15</v>
      </c>
      <c r="R39" s="10" t="s">
        <v>38</v>
      </c>
      <c r="S39" s="19">
        <v>17</v>
      </c>
      <c r="T39" s="14"/>
      <c r="U39" s="100"/>
      <c r="V39" s="101"/>
      <c r="W39" s="101"/>
      <c r="X39" s="101"/>
      <c r="Y39" s="105"/>
      <c r="Z39" s="110"/>
      <c r="AA39" s="111"/>
      <c r="AB39" s="111"/>
      <c r="AC39" s="111"/>
      <c r="AD39" s="112"/>
      <c r="AE39" s="65"/>
      <c r="AF39" s="66"/>
      <c r="AG39" s="66"/>
      <c r="AH39" s="66"/>
      <c r="AI39" s="66"/>
      <c r="AJ39" s="67"/>
      <c r="AK39" s="74"/>
      <c r="AL39" s="75"/>
      <c r="AM39" s="75"/>
      <c r="AN39" s="76"/>
      <c r="AO39" s="29"/>
      <c r="AP39" s="30"/>
      <c r="AQ39" s="30"/>
      <c r="AR39" s="30"/>
      <c r="AS39" s="31"/>
    </row>
    <row r="40" spans="3:52" s="9" customFormat="1" ht="12" customHeight="1" x14ac:dyDescent="0.2">
      <c r="C40" s="128"/>
      <c r="D40" s="129"/>
      <c r="E40" s="130"/>
      <c r="F40" s="13"/>
      <c r="G40" s="12"/>
      <c r="H40" s="12"/>
      <c r="I40" s="12"/>
      <c r="J40" s="11"/>
      <c r="K40" s="95"/>
      <c r="L40" s="96"/>
      <c r="M40" s="96"/>
      <c r="N40" s="96"/>
      <c r="O40" s="97"/>
      <c r="P40" s="13"/>
      <c r="Q40" s="12"/>
      <c r="R40" s="12"/>
      <c r="S40" s="12"/>
      <c r="T40" s="11"/>
      <c r="U40" s="102"/>
      <c r="V40" s="103"/>
      <c r="W40" s="103"/>
      <c r="X40" s="103"/>
      <c r="Y40" s="106"/>
      <c r="Z40" s="113"/>
      <c r="AA40" s="114"/>
      <c r="AB40" s="114"/>
      <c r="AC40" s="114"/>
      <c r="AD40" s="115"/>
      <c r="AE40" s="68"/>
      <c r="AF40" s="69"/>
      <c r="AG40" s="69"/>
      <c r="AH40" s="69"/>
      <c r="AI40" s="69"/>
      <c r="AJ40" s="70"/>
      <c r="AK40" s="77"/>
      <c r="AL40" s="78"/>
      <c r="AM40" s="78"/>
      <c r="AN40" s="79"/>
      <c r="AO40" s="29"/>
      <c r="AP40" s="30"/>
      <c r="AQ40" s="30"/>
      <c r="AR40" s="30"/>
      <c r="AS40" s="31"/>
    </row>
    <row r="41" spans="3:52" s="9" customFormat="1" ht="12" customHeight="1" x14ac:dyDescent="0.2">
      <c r="C41" s="122" t="s">
        <v>58</v>
      </c>
      <c r="D41" s="123"/>
      <c r="E41" s="124"/>
      <c r="F41" s="18"/>
      <c r="G41" s="17"/>
      <c r="H41" s="17" t="str">
        <f>IF(F43=2,"○",IF(J43=2,"●",""))</f>
        <v>●</v>
      </c>
      <c r="I41" s="17"/>
      <c r="J41" s="16"/>
      <c r="K41" s="18"/>
      <c r="L41" s="17"/>
      <c r="M41" s="17" t="str">
        <f>IF(K43=2,"○",IF(O43=2,"●",""))</f>
        <v>○</v>
      </c>
      <c r="N41" s="17"/>
      <c r="O41" s="16"/>
      <c r="P41" s="89"/>
      <c r="Q41" s="90"/>
      <c r="R41" s="90"/>
      <c r="S41" s="90"/>
      <c r="T41" s="91"/>
      <c r="U41" s="98">
        <f>IF(F43=2,1,0)+IF(K43=2,1,0)</f>
        <v>1</v>
      </c>
      <c r="V41" s="99"/>
      <c r="W41" s="99" t="s">
        <v>37</v>
      </c>
      <c r="X41" s="99">
        <f>IF(J43=2,1,0)+IF(O43=2,1,0)</f>
        <v>1</v>
      </c>
      <c r="Y41" s="104"/>
      <c r="Z41" s="107">
        <f>IF((J43+O43)=0,10,(F43+K43)/(J43+O43))</f>
        <v>0.66666666666666663</v>
      </c>
      <c r="AA41" s="108"/>
      <c r="AB41" s="108"/>
      <c r="AC41" s="108"/>
      <c r="AD41" s="109"/>
      <c r="AE41" s="62">
        <f>(G42+G43+G44+L42+L43+L44)/(I42+I43+I44+N42+N43+N44)</f>
        <v>0.85915492957746475</v>
      </c>
      <c r="AF41" s="63"/>
      <c r="AG41" s="63"/>
      <c r="AH41" s="63"/>
      <c r="AI41" s="63"/>
      <c r="AJ41" s="64"/>
      <c r="AK41" s="71">
        <v>2</v>
      </c>
      <c r="AL41" s="72"/>
      <c r="AM41" s="72"/>
      <c r="AN41" s="73"/>
      <c r="AO41" s="29"/>
      <c r="AP41" s="30"/>
      <c r="AQ41" s="30"/>
      <c r="AR41" s="30"/>
      <c r="AS41" s="31"/>
    </row>
    <row r="42" spans="3:52" s="9" customFormat="1" ht="12" customHeight="1" x14ac:dyDescent="0.2">
      <c r="C42" s="125"/>
      <c r="D42" s="126"/>
      <c r="E42" s="127"/>
      <c r="F42" s="15"/>
      <c r="G42" s="10">
        <f>S32</f>
        <v>9</v>
      </c>
      <c r="H42" s="10" t="s">
        <v>38</v>
      </c>
      <c r="I42" s="10">
        <f>Q32</f>
        <v>15</v>
      </c>
      <c r="J42" s="14"/>
      <c r="K42" s="15"/>
      <c r="L42" s="10">
        <f>S37</f>
        <v>12</v>
      </c>
      <c r="M42" s="10" t="s">
        <v>38</v>
      </c>
      <c r="N42" s="10">
        <f>Q37</f>
        <v>15</v>
      </c>
      <c r="O42" s="14"/>
      <c r="P42" s="92"/>
      <c r="Q42" s="93"/>
      <c r="R42" s="93"/>
      <c r="S42" s="93"/>
      <c r="T42" s="94"/>
      <c r="U42" s="100"/>
      <c r="V42" s="101"/>
      <c r="W42" s="101"/>
      <c r="X42" s="101"/>
      <c r="Y42" s="105"/>
      <c r="Z42" s="110"/>
      <c r="AA42" s="111"/>
      <c r="AB42" s="111"/>
      <c r="AC42" s="111"/>
      <c r="AD42" s="112"/>
      <c r="AE42" s="65"/>
      <c r="AF42" s="66"/>
      <c r="AG42" s="66"/>
      <c r="AH42" s="66"/>
      <c r="AI42" s="66"/>
      <c r="AJ42" s="67"/>
      <c r="AK42" s="74"/>
      <c r="AL42" s="75"/>
      <c r="AM42" s="75"/>
      <c r="AN42" s="76"/>
      <c r="AO42" s="29"/>
      <c r="AP42" s="30"/>
      <c r="AQ42" s="30"/>
      <c r="AR42" s="30"/>
      <c r="AS42" s="31"/>
    </row>
    <row r="43" spans="3:52" s="9" customFormat="1" ht="12" customHeight="1" x14ac:dyDescent="0.2">
      <c r="C43" s="125"/>
      <c r="D43" s="126"/>
      <c r="E43" s="127"/>
      <c r="F43" s="15">
        <f>IF(G42&gt;I42,1)+IF(G43&gt;I43,1)+IF(G44&gt;I44,1)</f>
        <v>0</v>
      </c>
      <c r="G43" s="10">
        <f>S33</f>
        <v>8</v>
      </c>
      <c r="H43" s="10" t="s">
        <v>38</v>
      </c>
      <c r="I43" s="10">
        <f>Q33</f>
        <v>15</v>
      </c>
      <c r="J43" s="14">
        <f>IF(I42&gt;G42,1)+IF(I43&gt;G43,1)+IF(I44&gt;G44,1)</f>
        <v>2</v>
      </c>
      <c r="K43" s="15">
        <f>IF(L42&gt;N42,1)+IF(L43&gt;N43,1)+IF(L44&gt;N44,1)</f>
        <v>2</v>
      </c>
      <c r="L43" s="10">
        <f>S38</f>
        <v>15</v>
      </c>
      <c r="M43" s="10" t="s">
        <v>38</v>
      </c>
      <c r="N43" s="10">
        <f>Q38</f>
        <v>11</v>
      </c>
      <c r="O43" s="14">
        <f>IF(N42&gt;L42,1)+IF(N43&gt;L43,1)+IF(N44&gt;L44,1)</f>
        <v>1</v>
      </c>
      <c r="P43" s="92"/>
      <c r="Q43" s="93"/>
      <c r="R43" s="93"/>
      <c r="S43" s="93"/>
      <c r="T43" s="94"/>
      <c r="U43" s="100"/>
      <c r="V43" s="101"/>
      <c r="W43" s="101"/>
      <c r="X43" s="101"/>
      <c r="Y43" s="105"/>
      <c r="Z43" s="110"/>
      <c r="AA43" s="111"/>
      <c r="AB43" s="111"/>
      <c r="AC43" s="111"/>
      <c r="AD43" s="112"/>
      <c r="AE43" s="65"/>
      <c r="AF43" s="66"/>
      <c r="AG43" s="66"/>
      <c r="AH43" s="66"/>
      <c r="AI43" s="66"/>
      <c r="AJ43" s="67"/>
      <c r="AK43" s="74"/>
      <c r="AL43" s="75"/>
      <c r="AM43" s="75"/>
      <c r="AN43" s="76"/>
      <c r="AO43" s="29"/>
      <c r="AP43" s="30"/>
      <c r="AQ43" s="30"/>
      <c r="AR43" s="30"/>
      <c r="AS43" s="31"/>
      <c r="AT43" s="9">
        <f>AK41</f>
        <v>2</v>
      </c>
      <c r="AU43" s="9" t="str">
        <f>C41</f>
        <v>多伎パワーズ</v>
      </c>
      <c r="AX43" s="9">
        <f>U41-X41+Z41*10+AE41</f>
        <v>7.5258215962441311</v>
      </c>
      <c r="AY43" s="9">
        <f>AX43+AE41</f>
        <v>8.384976525821596</v>
      </c>
      <c r="AZ43" s="9">
        <f>IF(ISERROR(AY43),"",RANK(AY43,$AY$38:$AY$46))</f>
        <v>1</v>
      </c>
    </row>
    <row r="44" spans="3:52" s="9" customFormat="1" ht="12" customHeight="1" x14ac:dyDescent="0.2">
      <c r="C44" s="125"/>
      <c r="D44" s="126"/>
      <c r="E44" s="127"/>
      <c r="F44" s="15"/>
      <c r="G44" s="10">
        <f>S34</f>
        <v>0</v>
      </c>
      <c r="H44" s="10" t="s">
        <v>38</v>
      </c>
      <c r="I44" s="10">
        <f>Q34</f>
        <v>0</v>
      </c>
      <c r="J44" s="14"/>
      <c r="K44" s="15"/>
      <c r="L44" s="10">
        <f>S39</f>
        <v>17</v>
      </c>
      <c r="M44" s="10" t="s">
        <v>38</v>
      </c>
      <c r="N44" s="10">
        <f>Q39</f>
        <v>15</v>
      </c>
      <c r="O44" s="14"/>
      <c r="P44" s="92"/>
      <c r="Q44" s="93"/>
      <c r="R44" s="93"/>
      <c r="S44" s="93"/>
      <c r="T44" s="94"/>
      <c r="U44" s="100"/>
      <c r="V44" s="101"/>
      <c r="W44" s="101"/>
      <c r="X44" s="101"/>
      <c r="Y44" s="105"/>
      <c r="Z44" s="110"/>
      <c r="AA44" s="111"/>
      <c r="AB44" s="111"/>
      <c r="AC44" s="111"/>
      <c r="AD44" s="112"/>
      <c r="AE44" s="65"/>
      <c r="AF44" s="66"/>
      <c r="AG44" s="66"/>
      <c r="AH44" s="66"/>
      <c r="AI44" s="66"/>
      <c r="AJ44" s="67"/>
      <c r="AK44" s="74"/>
      <c r="AL44" s="75"/>
      <c r="AM44" s="75"/>
      <c r="AN44" s="76"/>
      <c r="AO44" s="29"/>
      <c r="AP44" s="30"/>
      <c r="AQ44" s="30"/>
      <c r="AR44" s="30"/>
      <c r="AS44" s="31"/>
    </row>
    <row r="45" spans="3:52" s="9" customFormat="1" ht="12" customHeight="1" x14ac:dyDescent="0.2">
      <c r="C45" s="128"/>
      <c r="D45" s="129"/>
      <c r="E45" s="130"/>
      <c r="F45" s="13"/>
      <c r="G45" s="12"/>
      <c r="H45" s="12"/>
      <c r="I45" s="12"/>
      <c r="J45" s="11"/>
      <c r="K45" s="13"/>
      <c r="L45" s="12"/>
      <c r="M45" s="12"/>
      <c r="N45" s="12"/>
      <c r="O45" s="11"/>
      <c r="P45" s="95"/>
      <c r="Q45" s="96"/>
      <c r="R45" s="96"/>
      <c r="S45" s="96"/>
      <c r="T45" s="97"/>
      <c r="U45" s="102"/>
      <c r="V45" s="103"/>
      <c r="W45" s="103"/>
      <c r="X45" s="103"/>
      <c r="Y45" s="106"/>
      <c r="Z45" s="113"/>
      <c r="AA45" s="114"/>
      <c r="AB45" s="114"/>
      <c r="AC45" s="114"/>
      <c r="AD45" s="115"/>
      <c r="AE45" s="68"/>
      <c r="AF45" s="69"/>
      <c r="AG45" s="69"/>
      <c r="AH45" s="69"/>
      <c r="AI45" s="69"/>
      <c r="AJ45" s="70"/>
      <c r="AK45" s="77"/>
      <c r="AL45" s="78"/>
      <c r="AM45" s="78"/>
      <c r="AN45" s="79"/>
      <c r="AO45" s="29"/>
      <c r="AP45" s="30"/>
      <c r="AQ45" s="30"/>
      <c r="AR45" s="30"/>
      <c r="AS45" s="31"/>
    </row>
    <row r="46" spans="3:52" ht="12" customHeight="1" x14ac:dyDescent="0.2"/>
    <row r="47" spans="3:52" ht="12" customHeight="1" x14ac:dyDescent="0.2"/>
    <row r="48" spans="3:52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</sheetData>
  <mergeCells count="67">
    <mergeCell ref="Z41:AD45"/>
    <mergeCell ref="AE41:AJ45"/>
    <mergeCell ref="AK41:AN45"/>
    <mergeCell ref="C36:E40"/>
    <mergeCell ref="K36:O40"/>
    <mergeCell ref="U36:V40"/>
    <mergeCell ref="W36:W40"/>
    <mergeCell ref="X36:Y40"/>
    <mergeCell ref="C41:E45"/>
    <mergeCell ref="P41:T45"/>
    <mergeCell ref="U41:V45"/>
    <mergeCell ref="W41:W45"/>
    <mergeCell ref="X41:Y45"/>
    <mergeCell ref="Z36:AD40"/>
    <mergeCell ref="AE36:AJ40"/>
    <mergeCell ref="AK36:AN40"/>
    <mergeCell ref="AK30:AN30"/>
    <mergeCell ref="C31:E35"/>
    <mergeCell ref="F31:J35"/>
    <mergeCell ref="U31:V35"/>
    <mergeCell ref="W31:W35"/>
    <mergeCell ref="X31:Y35"/>
    <mergeCell ref="Z31:AD35"/>
    <mergeCell ref="AE31:AJ35"/>
    <mergeCell ref="AK31:AN35"/>
    <mergeCell ref="U30:Y30"/>
    <mergeCell ref="Z30:AD30"/>
    <mergeCell ref="AE30:AJ30"/>
    <mergeCell ref="C19:E23"/>
    <mergeCell ref="P19:T23"/>
    <mergeCell ref="U19:V23"/>
    <mergeCell ref="W19:W23"/>
    <mergeCell ref="X19:Y23"/>
    <mergeCell ref="C28:D29"/>
    <mergeCell ref="C30:E30"/>
    <mergeCell ref="F30:J30"/>
    <mergeCell ref="K30:O30"/>
    <mergeCell ref="P30:T30"/>
    <mergeCell ref="Z14:AD18"/>
    <mergeCell ref="AE14:AJ18"/>
    <mergeCell ref="AK14:AN18"/>
    <mergeCell ref="AE19:AJ23"/>
    <mergeCell ref="AK19:AN23"/>
    <mergeCell ref="Z19:AD23"/>
    <mergeCell ref="C14:E18"/>
    <mergeCell ref="K14:O18"/>
    <mergeCell ref="U14:V18"/>
    <mergeCell ref="W14:W18"/>
    <mergeCell ref="X14:Y18"/>
    <mergeCell ref="Z8:AD8"/>
    <mergeCell ref="AE8:AJ8"/>
    <mergeCell ref="AK8:AN8"/>
    <mergeCell ref="C9:E13"/>
    <mergeCell ref="F9:J13"/>
    <mergeCell ref="U9:V13"/>
    <mergeCell ref="W9:W13"/>
    <mergeCell ref="X9:Y13"/>
    <mergeCell ref="Z9:AD13"/>
    <mergeCell ref="AE9:AJ13"/>
    <mergeCell ref="AK9:AN13"/>
    <mergeCell ref="C8:E8"/>
    <mergeCell ref="F8:J8"/>
    <mergeCell ref="K8:O8"/>
    <mergeCell ref="P8:T8"/>
    <mergeCell ref="U8:Y8"/>
    <mergeCell ref="C6:D7"/>
    <mergeCell ref="G2:AA3"/>
  </mergeCells>
  <phoneticPr fontId="6"/>
  <pageMargins left="0.25" right="0.25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EC8A9-AD19-4ACD-A8B6-8D553E61314F}">
  <dimension ref="B2:AV79"/>
  <sheetViews>
    <sheetView topLeftCell="A42" zoomScale="85" zoomScaleNormal="85" workbookViewId="0">
      <selection activeCell="AA43" sqref="AA43"/>
    </sheetView>
  </sheetViews>
  <sheetFormatPr defaultColWidth="9" defaultRowHeight="13.2" x14ac:dyDescent="0.2"/>
  <cols>
    <col min="1" max="1" width="2.21875" customWidth="1"/>
    <col min="2" max="2" width="3.77734375" customWidth="1"/>
    <col min="3" max="3" width="6.33203125" customWidth="1"/>
    <col min="4" max="4" width="1.6640625" customWidth="1"/>
    <col min="5" max="19" width="4.77734375" customWidth="1"/>
    <col min="20" max="20" width="2.6640625" customWidth="1"/>
    <col min="21" max="21" width="1.109375" customWidth="1"/>
    <col min="22" max="22" width="2.5546875" customWidth="1"/>
    <col min="23" max="23" width="2.44140625" customWidth="1"/>
    <col min="24" max="24" width="1.44140625" customWidth="1"/>
    <col min="25" max="25" width="3.6640625" customWidth="1"/>
    <col min="26" max="26" width="2.21875" customWidth="1"/>
    <col min="27" max="27" width="2.33203125" customWidth="1"/>
    <col min="28" max="28" width="1" customWidth="1"/>
    <col min="29" max="29" width="1.5546875" customWidth="1"/>
    <col min="30" max="30" width="1.109375" customWidth="1"/>
    <col min="31" max="31" width="1.6640625" customWidth="1"/>
    <col min="32" max="32" width="1.33203125" customWidth="1"/>
    <col min="33" max="33" width="1.44140625" customWidth="1"/>
    <col min="34" max="34" width="1.33203125" customWidth="1"/>
    <col min="35" max="36" width="1.109375" customWidth="1"/>
    <col min="37" max="37" width="1.21875" customWidth="1"/>
    <col min="38" max="38" width="1.109375" customWidth="1"/>
    <col min="39" max="39" width="1.21875" customWidth="1"/>
    <col min="40" max="40" width="3.6640625" customWidth="1"/>
    <col min="41" max="41" width="11.109375" customWidth="1"/>
    <col min="42" max="43" width="6.6640625" customWidth="1"/>
    <col min="44" max="52" width="0" hidden="1" customWidth="1"/>
    <col min="53" max="60" width="5.6640625" customWidth="1"/>
  </cols>
  <sheetData>
    <row r="2" spans="3:19" x14ac:dyDescent="0.2">
      <c r="E2" s="158" t="s">
        <v>90</v>
      </c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</row>
    <row r="3" spans="3:19" x14ac:dyDescent="0.2"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</row>
    <row r="5" spans="3:19" ht="10.050000000000001" customHeight="1" x14ac:dyDescent="0.2">
      <c r="C5" s="184" t="s">
        <v>73</v>
      </c>
      <c r="D5" s="185" t="s">
        <v>55</v>
      </c>
      <c r="E5" s="186"/>
      <c r="F5" s="186"/>
      <c r="G5" s="186"/>
      <c r="H5" s="186"/>
      <c r="I5" s="187"/>
      <c r="J5" s="50"/>
      <c r="K5" s="51"/>
      <c r="L5" s="51"/>
      <c r="M5" s="51"/>
      <c r="N5" s="51"/>
      <c r="O5" s="51"/>
      <c r="P5" s="51"/>
    </row>
    <row r="6" spans="3:19" ht="10.050000000000001" customHeight="1" x14ac:dyDescent="0.2">
      <c r="C6" s="184"/>
      <c r="D6" s="188"/>
      <c r="E6" s="189"/>
      <c r="F6" s="189"/>
      <c r="G6" s="189"/>
      <c r="H6" s="189"/>
      <c r="I6" s="190"/>
      <c r="L6" s="142" t="s">
        <v>75</v>
      </c>
      <c r="M6" s="142"/>
      <c r="P6" s="52"/>
    </row>
    <row r="7" spans="3:19" ht="10.050000000000001" customHeight="1" x14ac:dyDescent="0.2">
      <c r="J7" s="10"/>
      <c r="K7" s="10"/>
      <c r="L7" s="10"/>
      <c r="M7" s="10"/>
      <c r="N7" s="10"/>
      <c r="P7" s="53"/>
    </row>
    <row r="8" spans="3:19" ht="10.050000000000001" customHeight="1" x14ac:dyDescent="0.2">
      <c r="J8" s="10"/>
      <c r="K8" s="10"/>
      <c r="L8" s="10"/>
      <c r="M8" s="56">
        <v>15</v>
      </c>
      <c r="N8" s="10" t="s">
        <v>89</v>
      </c>
      <c r="O8">
        <v>10</v>
      </c>
      <c r="P8" s="53"/>
    </row>
    <row r="9" spans="3:19" ht="10.050000000000001" customHeight="1" x14ac:dyDescent="0.2">
      <c r="J9" s="10"/>
      <c r="K9" s="10"/>
      <c r="L9" s="56">
        <v>2</v>
      </c>
      <c r="M9" s="56">
        <v>15</v>
      </c>
      <c r="N9" s="10" t="s">
        <v>89</v>
      </c>
      <c r="O9">
        <v>7</v>
      </c>
      <c r="P9" s="53">
        <v>0</v>
      </c>
      <c r="Q9" s="57"/>
      <c r="R9" s="51"/>
      <c r="S9" s="51"/>
    </row>
    <row r="10" spans="3:19" ht="10.050000000000001" customHeight="1" x14ac:dyDescent="0.2">
      <c r="C10" s="184" t="s">
        <v>76</v>
      </c>
      <c r="D10" s="185" t="s">
        <v>54</v>
      </c>
      <c r="E10" s="186"/>
      <c r="F10" s="186"/>
      <c r="G10" s="186"/>
      <c r="H10" s="186"/>
      <c r="I10" s="187"/>
      <c r="J10" s="13"/>
      <c r="K10" s="12"/>
      <c r="L10" s="12"/>
      <c r="M10" s="12"/>
      <c r="N10" s="12" t="s">
        <v>89</v>
      </c>
      <c r="P10" s="23"/>
      <c r="S10" s="60"/>
    </row>
    <row r="11" spans="3:19" ht="10.050000000000001" customHeight="1" x14ac:dyDescent="0.2">
      <c r="C11" s="184"/>
      <c r="D11" s="188"/>
      <c r="E11" s="189"/>
      <c r="F11" s="189"/>
      <c r="G11" s="189"/>
      <c r="H11" s="189"/>
      <c r="I11" s="190"/>
      <c r="N11" s="21"/>
      <c r="P11" s="23"/>
      <c r="S11" s="53"/>
    </row>
    <row r="12" spans="3:19" ht="10.050000000000001" customHeight="1" x14ac:dyDescent="0.2">
      <c r="K12">
        <v>8</v>
      </c>
      <c r="L12" s="10" t="s">
        <v>89</v>
      </c>
      <c r="M12">
        <v>15</v>
      </c>
      <c r="N12" s="23"/>
      <c r="P12" s="23"/>
      <c r="S12" s="53"/>
    </row>
    <row r="13" spans="3:19" ht="10.050000000000001" customHeight="1" x14ac:dyDescent="0.2">
      <c r="E13" s="142" t="s">
        <v>77</v>
      </c>
      <c r="F13" s="142"/>
      <c r="J13">
        <v>2</v>
      </c>
      <c r="K13">
        <v>15</v>
      </c>
      <c r="L13" s="10" t="s">
        <v>89</v>
      </c>
      <c r="M13">
        <v>11</v>
      </c>
      <c r="N13" s="23">
        <v>1</v>
      </c>
      <c r="O13" s="24"/>
      <c r="P13" s="26"/>
      <c r="Q13" s="22"/>
      <c r="S13" s="53"/>
    </row>
    <row r="14" spans="3:19" ht="10.050000000000001" customHeight="1" x14ac:dyDescent="0.2">
      <c r="K14">
        <v>15</v>
      </c>
      <c r="L14" s="10" t="s">
        <v>89</v>
      </c>
      <c r="M14">
        <v>12</v>
      </c>
      <c r="N14" s="53"/>
      <c r="Q14" s="142" t="s">
        <v>88</v>
      </c>
      <c r="R14" s="142"/>
      <c r="S14" s="53"/>
    </row>
    <row r="15" spans="3:19" ht="10.050000000000001" customHeight="1" x14ac:dyDescent="0.2">
      <c r="C15" s="184" t="s">
        <v>80</v>
      </c>
      <c r="D15" s="185" t="s">
        <v>58</v>
      </c>
      <c r="E15" s="186"/>
      <c r="F15" s="186"/>
      <c r="G15" s="186"/>
      <c r="H15" s="186"/>
      <c r="I15" s="187"/>
      <c r="J15" s="50"/>
      <c r="K15" s="51"/>
      <c r="L15" s="51"/>
      <c r="M15" s="51"/>
      <c r="N15" s="55"/>
      <c r="Q15" s="142"/>
      <c r="R15" s="142"/>
      <c r="S15" s="53"/>
    </row>
    <row r="16" spans="3:19" ht="10.050000000000001" customHeight="1" x14ac:dyDescent="0.2">
      <c r="C16" s="184"/>
      <c r="D16" s="188"/>
      <c r="E16" s="189"/>
      <c r="F16" s="189"/>
      <c r="G16" s="189"/>
      <c r="H16" s="189"/>
      <c r="I16" s="190"/>
      <c r="P16">
        <v>10</v>
      </c>
      <c r="Q16" s="10" t="s">
        <v>89</v>
      </c>
      <c r="R16">
        <v>15</v>
      </c>
      <c r="S16" s="53"/>
    </row>
    <row r="17" spans="3:48" ht="10.050000000000001" customHeight="1" x14ac:dyDescent="0.2">
      <c r="O17">
        <v>2</v>
      </c>
      <c r="P17">
        <v>15</v>
      </c>
      <c r="Q17" s="10" t="s">
        <v>89</v>
      </c>
      <c r="R17">
        <v>9</v>
      </c>
      <c r="S17" s="23">
        <v>1</v>
      </c>
    </row>
    <row r="18" spans="3:48" ht="10.050000000000001" customHeight="1" x14ac:dyDescent="0.2">
      <c r="C18" s="184" t="s">
        <v>81</v>
      </c>
      <c r="D18" s="185" t="s">
        <v>50</v>
      </c>
      <c r="E18" s="186"/>
      <c r="F18" s="186"/>
      <c r="G18" s="186"/>
      <c r="H18" s="186"/>
      <c r="I18" s="187"/>
      <c r="J18" s="50"/>
      <c r="K18" s="51"/>
      <c r="L18" s="51"/>
      <c r="M18" s="51"/>
      <c r="N18" s="51"/>
      <c r="P18">
        <v>15</v>
      </c>
      <c r="Q18" s="10" t="s">
        <v>89</v>
      </c>
      <c r="R18">
        <v>8</v>
      </c>
      <c r="S18" s="23"/>
    </row>
    <row r="19" spans="3:48" ht="10.050000000000001" customHeight="1" x14ac:dyDescent="0.2">
      <c r="C19" s="184"/>
      <c r="D19" s="188"/>
      <c r="E19" s="189"/>
      <c r="F19" s="189"/>
      <c r="G19" s="189"/>
      <c r="H19" s="189"/>
      <c r="I19" s="190"/>
      <c r="N19" s="52"/>
      <c r="S19" s="23"/>
    </row>
    <row r="20" spans="3:48" ht="10.050000000000001" customHeight="1" x14ac:dyDescent="0.2">
      <c r="K20">
        <v>10</v>
      </c>
      <c r="L20" s="10" t="s">
        <v>89</v>
      </c>
      <c r="M20">
        <v>15</v>
      </c>
      <c r="N20" s="53"/>
      <c r="O20" s="25"/>
      <c r="P20" s="25"/>
      <c r="S20" s="23"/>
    </row>
    <row r="21" spans="3:48" ht="10.050000000000001" customHeight="1" x14ac:dyDescent="0.2">
      <c r="E21" s="142" t="s">
        <v>82</v>
      </c>
      <c r="F21" s="142"/>
      <c r="J21">
        <v>2</v>
      </c>
      <c r="K21">
        <v>15</v>
      </c>
      <c r="L21" s="10" t="s">
        <v>89</v>
      </c>
      <c r="M21">
        <v>10</v>
      </c>
      <c r="N21" s="23">
        <v>1</v>
      </c>
      <c r="P21" s="21"/>
      <c r="S21" s="23"/>
    </row>
    <row r="22" spans="3:48" ht="10.050000000000001" customHeight="1" x14ac:dyDescent="0.2">
      <c r="K22">
        <v>15</v>
      </c>
      <c r="L22" s="10" t="s">
        <v>89</v>
      </c>
      <c r="M22">
        <v>11</v>
      </c>
      <c r="N22" s="23"/>
      <c r="P22" s="23"/>
      <c r="S22" s="23"/>
    </row>
    <row r="23" spans="3:48" ht="10.050000000000001" customHeight="1" x14ac:dyDescent="0.2">
      <c r="C23" s="184" t="s">
        <v>83</v>
      </c>
      <c r="D23" s="185" t="s">
        <v>57</v>
      </c>
      <c r="E23" s="186"/>
      <c r="F23" s="186"/>
      <c r="G23" s="186"/>
      <c r="H23" s="186"/>
      <c r="I23" s="187"/>
      <c r="J23" s="24"/>
      <c r="K23" s="25"/>
      <c r="L23" s="25"/>
      <c r="M23" s="25"/>
      <c r="N23" s="26"/>
      <c r="P23" s="23"/>
      <c r="S23" s="23"/>
    </row>
    <row r="24" spans="3:48" ht="10.050000000000001" customHeight="1" x14ac:dyDescent="0.2">
      <c r="C24" s="184"/>
      <c r="D24" s="188"/>
      <c r="E24" s="189"/>
      <c r="F24" s="189"/>
      <c r="G24" s="189"/>
      <c r="H24" s="189"/>
      <c r="I24" s="190"/>
      <c r="P24" s="23"/>
      <c r="Q24" s="50"/>
      <c r="R24" s="51"/>
      <c r="S24" s="54"/>
    </row>
    <row r="25" spans="3:48" ht="10.050000000000001" customHeight="1" x14ac:dyDescent="0.2">
      <c r="L25" s="142" t="s">
        <v>84</v>
      </c>
      <c r="M25" s="142"/>
      <c r="P25" s="53"/>
    </row>
    <row r="26" spans="3:48" ht="10.050000000000001" customHeight="1" x14ac:dyDescent="0.2">
      <c r="M26">
        <v>12</v>
      </c>
      <c r="N26" s="10" t="s">
        <v>89</v>
      </c>
      <c r="O26">
        <v>15</v>
      </c>
      <c r="P26" s="53"/>
    </row>
    <row r="27" spans="3:48" ht="10.050000000000001" customHeight="1" x14ac:dyDescent="0.2">
      <c r="L27">
        <v>2</v>
      </c>
      <c r="M27">
        <v>16</v>
      </c>
      <c r="N27" s="10" t="s">
        <v>89</v>
      </c>
      <c r="O27">
        <v>14</v>
      </c>
      <c r="P27" s="53">
        <v>1</v>
      </c>
    </row>
    <row r="28" spans="3:48" ht="10.050000000000001" customHeight="1" x14ac:dyDescent="0.2">
      <c r="C28" s="184" t="s">
        <v>85</v>
      </c>
      <c r="D28" s="185" t="s">
        <v>56</v>
      </c>
      <c r="E28" s="186"/>
      <c r="F28" s="186"/>
      <c r="G28" s="186"/>
      <c r="H28" s="186"/>
      <c r="I28" s="187"/>
      <c r="J28" s="50"/>
      <c r="K28" s="51"/>
      <c r="L28" s="51"/>
      <c r="M28" s="51">
        <v>15</v>
      </c>
      <c r="N28" s="58" t="s">
        <v>89</v>
      </c>
      <c r="O28" s="51">
        <v>6</v>
      </c>
      <c r="P28" s="55"/>
    </row>
    <row r="29" spans="3:48" ht="10.050000000000001" customHeight="1" x14ac:dyDescent="0.2">
      <c r="C29" s="184"/>
      <c r="D29" s="188"/>
      <c r="E29" s="189"/>
      <c r="F29" s="189"/>
      <c r="G29" s="189"/>
      <c r="H29" s="189"/>
      <c r="I29" s="190"/>
    </row>
    <row r="30" spans="3:48" ht="10.050000000000001" customHeight="1" x14ac:dyDescent="0.2"/>
    <row r="31" spans="3:48" ht="10.050000000000001" customHeight="1" x14ac:dyDescent="0.2"/>
    <row r="32" spans="3:48" ht="10.050000000000001" customHeight="1" x14ac:dyDescent="0.2">
      <c r="C32" s="143" t="s">
        <v>91</v>
      </c>
      <c r="D32" s="143"/>
      <c r="E32" s="143"/>
      <c r="F32" s="143"/>
      <c r="G32" s="143"/>
      <c r="AQ32" s="3"/>
      <c r="AR32" s="3"/>
      <c r="AS32" s="3"/>
      <c r="AT32" s="3"/>
      <c r="AU32" s="3"/>
      <c r="AV32" s="3"/>
    </row>
    <row r="33" spans="2:48" ht="10.050000000000001" customHeight="1" x14ac:dyDescent="0.2">
      <c r="C33" s="143"/>
      <c r="D33" s="143"/>
      <c r="E33" s="143"/>
      <c r="F33" s="143"/>
      <c r="G33" s="143"/>
      <c r="AQ33" s="3"/>
      <c r="AR33" s="3"/>
      <c r="AS33" s="3"/>
      <c r="AT33" s="3"/>
      <c r="AU33" s="3"/>
      <c r="AV33" s="3"/>
    </row>
    <row r="34" spans="2:48" ht="10.050000000000001" customHeight="1" x14ac:dyDescent="0.2">
      <c r="C34" s="184" t="s">
        <v>52</v>
      </c>
      <c r="D34" s="185" t="s">
        <v>54</v>
      </c>
      <c r="E34" s="186"/>
      <c r="F34" s="186"/>
      <c r="G34" s="186"/>
      <c r="H34" s="186"/>
      <c r="I34" s="187"/>
      <c r="J34" s="24"/>
      <c r="K34" s="25"/>
      <c r="L34" s="25"/>
      <c r="M34" s="25"/>
    </row>
    <row r="35" spans="2:48" ht="10.050000000000001" customHeight="1" x14ac:dyDescent="0.2">
      <c r="C35" s="184"/>
      <c r="D35" s="188"/>
      <c r="E35" s="189"/>
      <c r="F35" s="189"/>
      <c r="G35" s="189"/>
      <c r="H35" s="189"/>
      <c r="I35" s="190"/>
      <c r="M35" s="21"/>
    </row>
    <row r="36" spans="2:48" ht="10.050000000000001" customHeight="1" x14ac:dyDescent="0.2">
      <c r="B36" s="142"/>
      <c r="C36" s="142"/>
      <c r="J36">
        <v>16</v>
      </c>
      <c r="K36" s="10" t="s">
        <v>89</v>
      </c>
      <c r="L36">
        <v>17</v>
      </c>
      <c r="M36" s="23"/>
    </row>
    <row r="37" spans="2:48" ht="10.050000000000001" customHeight="1" x14ac:dyDescent="0.2">
      <c r="B37" s="142"/>
      <c r="C37" s="142"/>
      <c r="D37" s="142" t="s">
        <v>86</v>
      </c>
      <c r="E37" s="142"/>
      <c r="I37">
        <v>2</v>
      </c>
      <c r="J37">
        <v>15</v>
      </c>
      <c r="K37" s="10" t="s">
        <v>89</v>
      </c>
      <c r="L37">
        <v>13</v>
      </c>
      <c r="M37" s="23">
        <v>1</v>
      </c>
    </row>
    <row r="38" spans="2:48" ht="10.050000000000001" customHeight="1" x14ac:dyDescent="0.2">
      <c r="J38">
        <v>15</v>
      </c>
      <c r="K38" s="10" t="s">
        <v>89</v>
      </c>
      <c r="L38">
        <v>11</v>
      </c>
      <c r="M38" s="53"/>
    </row>
    <row r="39" spans="2:48" ht="10.050000000000001" customHeight="1" x14ac:dyDescent="0.2">
      <c r="C39" s="184" t="s">
        <v>53</v>
      </c>
      <c r="D39" s="185" t="s">
        <v>57</v>
      </c>
      <c r="E39" s="186"/>
      <c r="F39" s="186"/>
      <c r="G39" s="186"/>
      <c r="H39" s="186"/>
      <c r="I39" s="187"/>
      <c r="J39" s="50"/>
      <c r="K39" s="51"/>
      <c r="L39" s="51"/>
      <c r="M39" s="55"/>
    </row>
    <row r="40" spans="2:48" ht="10.050000000000001" customHeight="1" x14ac:dyDescent="0.2">
      <c r="C40" s="184"/>
      <c r="D40" s="188"/>
      <c r="E40" s="189"/>
      <c r="F40" s="189"/>
      <c r="G40" s="189"/>
      <c r="H40" s="189"/>
      <c r="I40" s="190"/>
    </row>
    <row r="41" spans="2:48" ht="10.050000000000001" customHeight="1" x14ac:dyDescent="0.2"/>
    <row r="43" spans="2:48" x14ac:dyDescent="0.2">
      <c r="C43" s="143" t="s">
        <v>92</v>
      </c>
      <c r="D43" s="143"/>
      <c r="E43" s="143"/>
      <c r="F43" s="143"/>
      <c r="G43" s="143"/>
    </row>
    <row r="44" spans="2:48" x14ac:dyDescent="0.2">
      <c r="C44" s="143"/>
      <c r="D44" s="143"/>
      <c r="E44" s="143"/>
      <c r="F44" s="143"/>
      <c r="G44" s="143"/>
    </row>
    <row r="45" spans="2:48" ht="9.6" customHeight="1" x14ac:dyDescent="0.2">
      <c r="C45" s="142" t="s">
        <v>51</v>
      </c>
      <c r="D45" s="185" t="s">
        <v>58</v>
      </c>
      <c r="E45" s="186"/>
      <c r="F45" s="186"/>
      <c r="G45" s="186"/>
      <c r="H45" s="186"/>
      <c r="I45" s="187"/>
      <c r="J45" s="24"/>
      <c r="K45" s="25"/>
      <c r="L45" s="25"/>
      <c r="M45" s="25"/>
    </row>
    <row r="46" spans="2:48" ht="9.6" customHeight="1" x14ac:dyDescent="0.2">
      <c r="C46" s="142"/>
      <c r="D46" s="188"/>
      <c r="E46" s="189"/>
      <c r="F46" s="189"/>
      <c r="G46" s="189"/>
      <c r="H46" s="189"/>
      <c r="I46" s="190"/>
      <c r="M46" s="21"/>
    </row>
    <row r="47" spans="2:48" ht="9.6" customHeight="1" x14ac:dyDescent="0.2">
      <c r="C47" s="142"/>
      <c r="D47" s="142"/>
      <c r="E47" s="142"/>
      <c r="J47">
        <v>12</v>
      </c>
      <c r="K47" s="10" t="s">
        <v>89</v>
      </c>
      <c r="L47">
        <v>15</v>
      </c>
      <c r="M47" s="23"/>
    </row>
    <row r="48" spans="2:48" ht="9.6" customHeight="1" x14ac:dyDescent="0.2">
      <c r="C48" s="142"/>
      <c r="D48" s="142"/>
      <c r="E48" s="142"/>
      <c r="F48" s="142" t="s">
        <v>79</v>
      </c>
      <c r="G48" s="142"/>
      <c r="I48">
        <v>2</v>
      </c>
      <c r="J48">
        <v>12</v>
      </c>
      <c r="K48" s="10" t="s">
        <v>89</v>
      </c>
      <c r="L48">
        <v>15</v>
      </c>
      <c r="M48" s="23">
        <v>0</v>
      </c>
    </row>
    <row r="49" spans="3:16" ht="9.6" customHeight="1" x14ac:dyDescent="0.2">
      <c r="K49" s="10" t="s">
        <v>89</v>
      </c>
      <c r="M49" s="53"/>
    </row>
    <row r="50" spans="3:16" ht="9.6" customHeight="1" x14ac:dyDescent="0.2">
      <c r="C50" s="142" t="s">
        <v>87</v>
      </c>
      <c r="D50" s="186" t="s">
        <v>50</v>
      </c>
      <c r="E50" s="186"/>
      <c r="F50" s="186"/>
      <c r="G50" s="186"/>
      <c r="H50" s="186"/>
      <c r="I50" s="187"/>
      <c r="J50" s="50"/>
      <c r="K50" s="51"/>
      <c r="L50" s="51"/>
      <c r="M50" s="55"/>
    </row>
    <row r="51" spans="3:16" ht="9.6" customHeight="1" x14ac:dyDescent="0.2">
      <c r="C51" s="142"/>
      <c r="D51" s="189"/>
      <c r="E51" s="189"/>
      <c r="F51" s="189"/>
      <c r="G51" s="189"/>
      <c r="H51" s="189"/>
      <c r="I51" s="190"/>
    </row>
    <row r="52" spans="3:16" ht="9.6" customHeight="1" x14ac:dyDescent="0.2">
      <c r="C52" s="3"/>
      <c r="D52" s="3"/>
      <c r="E52" s="3"/>
      <c r="F52" s="3"/>
      <c r="G52" s="3"/>
      <c r="H52" s="3"/>
      <c r="I52" s="3"/>
      <c r="J52" s="3"/>
      <c r="K52" s="3"/>
      <c r="L52" s="3"/>
    </row>
    <row r="53" spans="3:16" ht="9.6" customHeight="1" x14ac:dyDescent="0.2"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3:16" ht="9.6" customHeight="1" x14ac:dyDescent="0.2"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3:16" ht="13.8" customHeight="1" x14ac:dyDescent="0.2"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3:16" ht="9.6" customHeight="1" x14ac:dyDescent="0.2">
      <c r="C56" s="3"/>
      <c r="D56" s="3"/>
      <c r="E56" s="3"/>
      <c r="F56" s="3"/>
      <c r="G56" s="160" t="s">
        <v>74</v>
      </c>
      <c r="H56" s="161"/>
      <c r="I56" s="161"/>
      <c r="J56" s="162"/>
      <c r="K56" s="3"/>
      <c r="L56" s="3"/>
    </row>
    <row r="57" spans="3:16" ht="9.6" customHeight="1" x14ac:dyDescent="0.2">
      <c r="G57" s="163"/>
      <c r="H57" s="145"/>
      <c r="I57" s="145"/>
      <c r="J57" s="164"/>
    </row>
    <row r="58" spans="3:16" ht="9.6" customHeight="1" x14ac:dyDescent="0.2">
      <c r="H58" s="191" t="s">
        <v>48</v>
      </c>
      <c r="I58" s="191"/>
      <c r="J58" s="191"/>
      <c r="K58" s="192" t="s">
        <v>50</v>
      </c>
      <c r="L58" s="192"/>
      <c r="M58" s="192"/>
      <c r="N58" s="192"/>
      <c r="O58" s="192"/>
      <c r="P58" s="192"/>
    </row>
    <row r="59" spans="3:16" ht="9.6" customHeight="1" x14ac:dyDescent="0.2">
      <c r="H59" s="61"/>
      <c r="I59" s="61"/>
      <c r="J59" s="61"/>
      <c r="K59" s="192"/>
      <c r="L59" s="192"/>
      <c r="M59" s="192"/>
      <c r="N59" s="192"/>
      <c r="O59" s="192"/>
      <c r="P59" s="192"/>
    </row>
    <row r="60" spans="3:16" ht="9.6" customHeight="1" x14ac:dyDescent="0.2">
      <c r="H60" s="61" t="s">
        <v>49</v>
      </c>
      <c r="I60" s="61"/>
      <c r="J60" s="61"/>
      <c r="K60" s="192" t="s">
        <v>58</v>
      </c>
      <c r="L60" s="192"/>
      <c r="M60" s="192"/>
      <c r="N60" s="192"/>
      <c r="O60" s="192"/>
      <c r="P60" s="192"/>
    </row>
    <row r="61" spans="3:16" ht="9.6" customHeight="1" x14ac:dyDescent="0.2">
      <c r="H61" s="61"/>
      <c r="I61" s="61"/>
      <c r="J61" s="61"/>
      <c r="K61" s="192"/>
      <c r="L61" s="192"/>
      <c r="M61" s="192"/>
      <c r="N61" s="192"/>
      <c r="O61" s="192"/>
      <c r="P61" s="192"/>
    </row>
    <row r="62" spans="3:16" ht="9.6" customHeight="1" x14ac:dyDescent="0.2"/>
    <row r="63" spans="3:16" ht="9.6" customHeight="1" x14ac:dyDescent="0.2"/>
    <row r="64" spans="3:16" ht="9.6" customHeight="1" x14ac:dyDescent="0.2">
      <c r="G64" s="61" t="s">
        <v>78</v>
      </c>
      <c r="H64" s="61"/>
      <c r="I64" s="61"/>
      <c r="J64" s="61"/>
    </row>
    <row r="65" spans="7:16" ht="9.6" customHeight="1" x14ac:dyDescent="0.2">
      <c r="G65" s="61"/>
      <c r="H65" s="61"/>
      <c r="I65" s="61"/>
      <c r="J65" s="61"/>
    </row>
    <row r="66" spans="7:16" ht="9.6" customHeight="1" x14ac:dyDescent="0.2">
      <c r="H66" s="191" t="s">
        <v>48</v>
      </c>
      <c r="I66" s="191"/>
      <c r="J66" s="191"/>
      <c r="K66" s="192" t="s">
        <v>55</v>
      </c>
      <c r="L66" s="192"/>
      <c r="M66" s="192"/>
      <c r="N66" s="192"/>
      <c r="O66" s="192"/>
      <c r="P66" s="192"/>
    </row>
    <row r="67" spans="7:16" ht="9.6" customHeight="1" x14ac:dyDescent="0.2">
      <c r="H67" s="61"/>
      <c r="I67" s="61"/>
      <c r="J67" s="61"/>
      <c r="K67" s="192"/>
      <c r="L67" s="192"/>
      <c r="M67" s="192"/>
      <c r="N67" s="192"/>
      <c r="O67" s="192"/>
      <c r="P67" s="192"/>
    </row>
    <row r="68" spans="7:16" ht="9.6" customHeight="1" x14ac:dyDescent="0.2">
      <c r="H68" s="61" t="s">
        <v>49</v>
      </c>
      <c r="I68" s="61"/>
      <c r="J68" s="61"/>
      <c r="K68" s="192" t="s">
        <v>56</v>
      </c>
      <c r="L68" s="192"/>
      <c r="M68" s="192"/>
      <c r="N68" s="192"/>
      <c r="O68" s="192"/>
      <c r="P68" s="192"/>
    </row>
    <row r="69" spans="7:16" ht="9.6" customHeight="1" x14ac:dyDescent="0.2">
      <c r="H69" s="61"/>
      <c r="I69" s="61"/>
      <c r="J69" s="61"/>
      <c r="K69" s="192"/>
      <c r="L69" s="192"/>
      <c r="M69" s="192"/>
      <c r="N69" s="192"/>
      <c r="O69" s="192"/>
      <c r="P69" s="192"/>
    </row>
    <row r="70" spans="7:16" ht="9.6" customHeight="1" x14ac:dyDescent="0.2">
      <c r="H70" s="61" t="s">
        <v>12</v>
      </c>
      <c r="I70" s="61"/>
      <c r="J70" s="61"/>
      <c r="K70" s="192" t="s">
        <v>57</v>
      </c>
      <c r="L70" s="192"/>
      <c r="M70" s="192"/>
      <c r="N70" s="192"/>
      <c r="O70" s="192"/>
      <c r="P70" s="192"/>
    </row>
    <row r="71" spans="7:16" ht="9.6" customHeight="1" x14ac:dyDescent="0.2">
      <c r="H71" s="61"/>
      <c r="I71" s="61"/>
      <c r="J71" s="61"/>
      <c r="K71" s="192"/>
      <c r="L71" s="192"/>
      <c r="M71" s="192"/>
      <c r="N71" s="192"/>
      <c r="O71" s="192"/>
      <c r="P71" s="192"/>
    </row>
    <row r="72" spans="7:16" ht="9.6" customHeight="1" x14ac:dyDescent="0.2"/>
    <row r="73" spans="7:16" ht="9.6" customHeight="1" x14ac:dyDescent="0.2"/>
    <row r="74" spans="7:16" ht="9.6" customHeight="1" x14ac:dyDescent="0.2"/>
    <row r="75" spans="7:16" ht="9.6" customHeight="1" x14ac:dyDescent="0.2"/>
    <row r="76" spans="7:16" ht="9.6" customHeight="1" x14ac:dyDescent="0.2"/>
    <row r="77" spans="7:16" ht="9.6" customHeight="1" x14ac:dyDescent="0.2"/>
    <row r="78" spans="7:16" ht="9.6" customHeight="1" x14ac:dyDescent="0.2"/>
    <row r="79" spans="7:16" ht="9.6" customHeight="1" x14ac:dyDescent="0.2"/>
  </sheetData>
  <mergeCells count="44">
    <mergeCell ref="K70:P71"/>
    <mergeCell ref="E2:P3"/>
    <mergeCell ref="C32:G33"/>
    <mergeCell ref="C43:G44"/>
    <mergeCell ref="C39:C40"/>
    <mergeCell ref="D39:I40"/>
    <mergeCell ref="C45:C46"/>
    <mergeCell ref="C50:C51"/>
    <mergeCell ref="D45:I46"/>
    <mergeCell ref="D50:I51"/>
    <mergeCell ref="C34:C35"/>
    <mergeCell ref="D34:I35"/>
    <mergeCell ref="B36:C37"/>
    <mergeCell ref="H70:J71"/>
    <mergeCell ref="G56:J57"/>
    <mergeCell ref="E13:F13"/>
    <mergeCell ref="G64:J65"/>
    <mergeCell ref="C28:C29"/>
    <mergeCell ref="D28:I29"/>
    <mergeCell ref="K68:P69"/>
    <mergeCell ref="H68:J69"/>
    <mergeCell ref="H60:J61"/>
    <mergeCell ref="C18:C19"/>
    <mergeCell ref="D18:I19"/>
    <mergeCell ref="C47:E48"/>
    <mergeCell ref="D37:E37"/>
    <mergeCell ref="F48:G48"/>
    <mergeCell ref="E21:F21"/>
    <mergeCell ref="Q14:R15"/>
    <mergeCell ref="C15:C16"/>
    <mergeCell ref="D15:I16"/>
    <mergeCell ref="H66:J67"/>
    <mergeCell ref="C5:C6"/>
    <mergeCell ref="D5:I6"/>
    <mergeCell ref="L6:M6"/>
    <mergeCell ref="H58:J59"/>
    <mergeCell ref="K58:P59"/>
    <mergeCell ref="L25:M25"/>
    <mergeCell ref="C23:C24"/>
    <mergeCell ref="D23:I24"/>
    <mergeCell ref="K60:P61"/>
    <mergeCell ref="K66:P67"/>
    <mergeCell ref="C10:C11"/>
    <mergeCell ref="D10:I11"/>
  </mergeCells>
  <phoneticPr fontId="6"/>
  <pageMargins left="0.7" right="0.7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708A3-9C81-4DAA-BE13-14DC86F9A87E}">
  <sheetPr>
    <tabColor rgb="FFFFFF00"/>
  </sheetPr>
  <dimension ref="A1:BG43"/>
  <sheetViews>
    <sheetView tabSelected="1" workbookViewId="0">
      <selection activeCell="BI6" sqref="BI6"/>
    </sheetView>
  </sheetViews>
  <sheetFormatPr defaultColWidth="9" defaultRowHeight="13.2" x14ac:dyDescent="0.2"/>
  <cols>
    <col min="1" max="1" width="7.6640625" customWidth="1"/>
    <col min="2" max="2" width="3.21875" customWidth="1"/>
    <col min="3" max="3" width="1.6640625" customWidth="1"/>
    <col min="4" max="38" width="2.77734375" customWidth="1"/>
    <col min="39" max="39" width="2.21875" customWidth="1"/>
    <col min="40" max="40" width="2.33203125" customWidth="1"/>
    <col min="41" max="43" width="2.21875" customWidth="1"/>
    <col min="44" max="44" width="9.33203125" customWidth="1"/>
    <col min="45" max="45" width="5.21875" customWidth="1"/>
    <col min="46" max="46" width="1.44140625" customWidth="1"/>
    <col min="47" max="47" width="5.44140625" customWidth="1"/>
    <col min="48" max="59" width="0" hidden="1" customWidth="1"/>
  </cols>
  <sheetData>
    <row r="1" spans="1:59" s="9" customFormat="1" ht="10.8" customHeight="1" x14ac:dyDescent="0.2">
      <c r="A1"/>
      <c r="B1"/>
      <c r="C1"/>
      <c r="D1"/>
      <c r="E1" s="141" t="s">
        <v>104</v>
      </c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142"/>
      <c r="AC1" s="142"/>
      <c r="AD1" s="142"/>
      <c r="AE1" s="142"/>
      <c r="AF1" s="142"/>
      <c r="AG1" s="142"/>
      <c r="AH1" s="142"/>
      <c r="AI1" s="142"/>
      <c r="AJ1" s="142"/>
      <c r="AK1" s="142"/>
      <c r="AL1" s="142"/>
      <c r="AM1" s="142"/>
      <c r="AN1" s="142"/>
      <c r="AO1" s="142"/>
      <c r="AP1" s="142"/>
      <c r="AQ1" s="142"/>
      <c r="AR1"/>
      <c r="AS1"/>
      <c r="AT1"/>
      <c r="AU1"/>
    </row>
    <row r="2" spans="1:59" s="9" customFormat="1" ht="10.8" customHeight="1" x14ac:dyDescent="0.2">
      <c r="A2"/>
      <c r="B2"/>
      <c r="C2"/>
      <c r="D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  <c r="AI2" s="142"/>
      <c r="AJ2" s="142"/>
      <c r="AK2" s="142"/>
      <c r="AL2" s="142"/>
      <c r="AM2" s="142"/>
      <c r="AN2" s="142"/>
      <c r="AO2" s="142"/>
      <c r="AP2" s="142"/>
      <c r="AQ2" s="142"/>
      <c r="AR2"/>
      <c r="AS2"/>
      <c r="AT2"/>
      <c r="AU2"/>
    </row>
    <row r="3" spans="1:59" s="9" customFormat="1" ht="9" customHeight="1" x14ac:dyDescent="0.2">
      <c r="A3" s="41"/>
      <c r="B3" s="41"/>
      <c r="C3" s="38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8"/>
      <c r="AI3" s="38"/>
      <c r="AJ3" s="38"/>
      <c r="AK3" s="38"/>
      <c r="AL3" s="38"/>
      <c r="AM3" s="38"/>
      <c r="AN3" s="38"/>
      <c r="AO3" s="38"/>
      <c r="AP3" s="38"/>
      <c r="AQ3" s="40"/>
      <c r="AR3" s="37"/>
      <c r="AS3" s="37"/>
      <c r="AT3" s="37"/>
      <c r="AU3" s="37"/>
    </row>
    <row r="4" spans="1:59" s="9" customFormat="1" ht="24" customHeight="1" x14ac:dyDescent="0.2">
      <c r="A4" s="116" t="s">
        <v>35</v>
      </c>
      <c r="B4" s="201"/>
      <c r="C4" s="202"/>
      <c r="D4" s="198" t="str">
        <f>A5</f>
        <v>楽翔会A</v>
      </c>
      <c r="E4" s="199"/>
      <c r="F4" s="199"/>
      <c r="G4" s="199"/>
      <c r="H4" s="200"/>
      <c r="I4" s="198" t="str">
        <f>A10</f>
        <v>楓　２</v>
      </c>
      <c r="J4" s="199"/>
      <c r="K4" s="199"/>
      <c r="L4" s="199"/>
      <c r="M4" s="200"/>
      <c r="N4" s="198" t="str">
        <f>A15</f>
        <v>M・O・O</v>
      </c>
      <c r="O4" s="199"/>
      <c r="P4" s="199"/>
      <c r="Q4" s="199"/>
      <c r="R4" s="200"/>
      <c r="S4" s="198" t="str">
        <f>A20</f>
        <v>楓　１</v>
      </c>
      <c r="T4" s="199"/>
      <c r="U4" s="199"/>
      <c r="V4" s="199"/>
      <c r="W4" s="200"/>
      <c r="X4" s="198" t="str">
        <f>A25</f>
        <v>楽翔会B</v>
      </c>
      <c r="Y4" s="199"/>
      <c r="Z4" s="199"/>
      <c r="AA4" s="199"/>
      <c r="AB4" s="200"/>
      <c r="AC4" s="198" t="str">
        <f>A30</f>
        <v>楽翔会C</v>
      </c>
      <c r="AD4" s="199"/>
      <c r="AE4" s="199"/>
      <c r="AF4" s="199"/>
      <c r="AG4" s="200"/>
      <c r="AH4" s="198" t="str">
        <f>A35</f>
        <v>Winout</v>
      </c>
      <c r="AI4" s="199"/>
      <c r="AJ4" s="199"/>
      <c r="AK4" s="199"/>
      <c r="AL4" s="200"/>
      <c r="AM4" s="198" t="s">
        <v>11</v>
      </c>
      <c r="AN4" s="199"/>
      <c r="AO4" s="199"/>
      <c r="AP4" s="199"/>
      <c r="AQ4" s="200"/>
      <c r="AR4" s="35" t="s">
        <v>70</v>
      </c>
      <c r="AS4" s="138" t="s">
        <v>3</v>
      </c>
      <c r="AT4" s="140"/>
      <c r="AU4" s="42" t="s">
        <v>10</v>
      </c>
      <c r="AV4" s="36"/>
    </row>
    <row r="5" spans="1:59" s="9" customFormat="1" ht="14.25" customHeight="1" x14ac:dyDescent="0.2">
      <c r="A5" s="122" t="s">
        <v>60</v>
      </c>
      <c r="B5" s="123"/>
      <c r="C5" s="124"/>
      <c r="D5" s="89"/>
      <c r="E5" s="90"/>
      <c r="F5" s="90"/>
      <c r="G5" s="90"/>
      <c r="H5" s="91"/>
      <c r="I5" s="18"/>
      <c r="J5" s="17"/>
      <c r="K5" s="17" t="str">
        <f>IF(I7=2,"○",IF(M7=2,"●",""))</f>
        <v>●</v>
      </c>
      <c r="L5" s="17"/>
      <c r="M5" s="16"/>
      <c r="N5" s="18"/>
      <c r="O5" s="17"/>
      <c r="P5" s="17" t="str">
        <f>IF(N7=2,"○",IF(R7=2,"●",""))</f>
        <v>○</v>
      </c>
      <c r="Q5" s="17"/>
      <c r="R5" s="16"/>
      <c r="S5" s="18"/>
      <c r="T5" s="17"/>
      <c r="U5" s="17" t="str">
        <f>IF(S7=2,"○",IF(W7=2,"●",""))</f>
        <v>●</v>
      </c>
      <c r="V5" s="17"/>
      <c r="W5" s="16"/>
      <c r="X5" s="18"/>
      <c r="Y5" s="17"/>
      <c r="Z5" s="17" t="str">
        <f>IF(X7=2,"○",IF(AB7=2,"●",""))</f>
        <v>○</v>
      </c>
      <c r="AA5" s="17"/>
      <c r="AB5" s="16"/>
      <c r="AC5" s="18"/>
      <c r="AD5" s="17"/>
      <c r="AE5" s="17" t="str">
        <f>IF(AC7=2,"○",IF(AG7=2,"●",""))</f>
        <v>○</v>
      </c>
      <c r="AF5" s="17"/>
      <c r="AG5" s="16"/>
      <c r="AH5" s="18"/>
      <c r="AI5" s="17"/>
      <c r="AJ5" s="17" t="str">
        <f>IF(AH7=2,"○",IF(AL7=2,"●",""))</f>
        <v>○</v>
      </c>
      <c r="AK5" s="17"/>
      <c r="AL5" s="16"/>
      <c r="AM5" s="98">
        <f>IF(I7=2,1,0)+IF(N7=2,1,0)+IF(S7=2,1,0)+IF(X7=2,1,0)+IF(AC7=2,1,0)+IF(AH7=2,1,0)</f>
        <v>4</v>
      </c>
      <c r="AN5" s="99"/>
      <c r="AO5" s="99" t="s">
        <v>37</v>
      </c>
      <c r="AP5" s="99">
        <f>IF(M7=2,1,0)+IF(R7=2,1,0)+IF(W7=2,1,0)+IF(AB7=2,1,0)+IF(AG7=2,1,0)+IF(AL7=2,1,0)</f>
        <v>2</v>
      </c>
      <c r="AQ5" s="104"/>
      <c r="AR5" s="206">
        <f>IF((M7+AB7+R7+W7+AB7+AG7+AL7)=0,10,(I7+N7+S7+X7+AC7+AH7)/(M7+R7+W7+AB7+AG7+AL7))</f>
        <v>1.8</v>
      </c>
      <c r="AS5" s="62">
        <f>(J6+J7+J8+O6+O7+O8+T6+T7+T8+Y6+Y7+Y8+AD6+AD7+AD8+AI6+AI7+AI8)/(L6+L7+L8+Q6+Q7+Q8+V6+V7+V8+AA6+AA7+AA8+AF6+AF7+AF8+AK6+AK7+AK8)</f>
        <v>1.0111111111111111</v>
      </c>
      <c r="AT5" s="64"/>
      <c r="AU5" s="203">
        <f>BG7</f>
        <v>3</v>
      </c>
      <c r="AV5" s="36"/>
    </row>
    <row r="6" spans="1:59" s="9" customFormat="1" ht="14.25" customHeight="1" x14ac:dyDescent="0.2">
      <c r="A6" s="125"/>
      <c r="B6" s="126"/>
      <c r="C6" s="127"/>
      <c r="D6" s="92"/>
      <c r="E6" s="93"/>
      <c r="F6" s="93"/>
      <c r="G6" s="93"/>
      <c r="H6" s="94"/>
      <c r="I6" s="15"/>
      <c r="J6" s="19">
        <v>15</v>
      </c>
      <c r="K6" s="10" t="s">
        <v>38</v>
      </c>
      <c r="L6" s="19">
        <v>17</v>
      </c>
      <c r="M6" s="14"/>
      <c r="N6" s="15"/>
      <c r="O6" s="19">
        <v>16</v>
      </c>
      <c r="P6" s="10" t="s">
        <v>38</v>
      </c>
      <c r="Q6" s="19">
        <v>17</v>
      </c>
      <c r="R6" s="14"/>
      <c r="S6" s="15"/>
      <c r="T6" s="19"/>
      <c r="U6" s="10" t="s">
        <v>38</v>
      </c>
      <c r="V6" s="19">
        <v>15</v>
      </c>
      <c r="W6" s="14"/>
      <c r="X6" s="15"/>
      <c r="Y6" s="19">
        <v>15</v>
      </c>
      <c r="Z6" s="10" t="s">
        <v>38</v>
      </c>
      <c r="AA6" s="19">
        <v>9</v>
      </c>
      <c r="AB6" s="14"/>
      <c r="AC6" s="15"/>
      <c r="AD6" s="19">
        <v>17</v>
      </c>
      <c r="AE6" s="10" t="s">
        <v>38</v>
      </c>
      <c r="AF6" s="19">
        <v>15</v>
      </c>
      <c r="AG6" s="14"/>
      <c r="AH6" s="15"/>
      <c r="AI6" s="19">
        <v>15</v>
      </c>
      <c r="AJ6" s="10" t="s">
        <v>38</v>
      </c>
      <c r="AK6" s="19">
        <v>11</v>
      </c>
      <c r="AL6" s="14"/>
      <c r="AM6" s="100"/>
      <c r="AN6" s="101"/>
      <c r="AO6" s="101"/>
      <c r="AP6" s="101"/>
      <c r="AQ6" s="105"/>
      <c r="AR6" s="207"/>
      <c r="AS6" s="65"/>
      <c r="AT6" s="67"/>
      <c r="AU6" s="204"/>
      <c r="AV6" s="36"/>
    </row>
    <row r="7" spans="1:59" s="9" customFormat="1" ht="14.25" customHeight="1" x14ac:dyDescent="0.2">
      <c r="A7" s="125"/>
      <c r="B7" s="126"/>
      <c r="C7" s="127"/>
      <c r="D7" s="92"/>
      <c r="E7" s="93"/>
      <c r="F7" s="93"/>
      <c r="G7" s="93"/>
      <c r="H7" s="94"/>
      <c r="I7" s="15">
        <f>IF(J6&gt;L6,1)+IF(J7&gt;L7,1)+IF(J8&gt;L8,1)</f>
        <v>1</v>
      </c>
      <c r="J7" s="19">
        <v>15</v>
      </c>
      <c r="K7" s="10" t="s">
        <v>38</v>
      </c>
      <c r="L7" s="19">
        <v>10</v>
      </c>
      <c r="M7" s="14">
        <f>IF(L6&gt;J6,1)+IF(L7&gt;J7,1)+IF(L8&gt;J8,1)</f>
        <v>2</v>
      </c>
      <c r="N7" s="15">
        <f>IF(O6&gt;Q6,1)+IF(O7&gt;Q7,1)+IF(O8&gt;Q8,1)</f>
        <v>2</v>
      </c>
      <c r="O7" s="19">
        <v>15</v>
      </c>
      <c r="P7" s="10" t="s">
        <v>38</v>
      </c>
      <c r="Q7" s="49">
        <v>11</v>
      </c>
      <c r="R7" s="14">
        <f>IF(Q6&gt;O6,1)+IF(Q7&gt;O7,1)+IF(Q8&gt;O8,1)</f>
        <v>1</v>
      </c>
      <c r="S7" s="15">
        <f>IF(T6&gt;V6,1)+IF(T7&gt;V7,1)+IF(T8&gt;V8,1)</f>
        <v>0</v>
      </c>
      <c r="T7" s="19"/>
      <c r="U7" s="10" t="s">
        <v>38</v>
      </c>
      <c r="V7" s="19">
        <v>15</v>
      </c>
      <c r="W7" s="14">
        <f>IF(V6&gt;T6,1)+IF(V7&gt;T7,1)+IF(V8&gt;T8,1)</f>
        <v>2</v>
      </c>
      <c r="X7" s="15">
        <f>IF(Y6&gt;AA6,1)+IF(Y7&gt;AA7,1)+IF(Y8&gt;AA8,1)</f>
        <v>2</v>
      </c>
      <c r="Y7" s="19">
        <v>15</v>
      </c>
      <c r="Z7" s="10" t="s">
        <v>38</v>
      </c>
      <c r="AA7" s="19">
        <v>10</v>
      </c>
      <c r="AB7" s="14">
        <f>IF(AA6&gt;Y6,1)+IF(AA7&gt;Y7,1)+IF(AA8&gt;Y8,1)</f>
        <v>0</v>
      </c>
      <c r="AC7" s="15">
        <f>IF(AD6&gt;AF6,1)+IF(AD7&gt;AF7,1)+IF(AD8&gt;AF8,1)</f>
        <v>2</v>
      </c>
      <c r="AD7" s="19">
        <v>15</v>
      </c>
      <c r="AE7" s="10" t="s">
        <v>38</v>
      </c>
      <c r="AF7" s="19">
        <v>13</v>
      </c>
      <c r="AG7" s="14">
        <f>IF(AF6&gt;AD6,1)+IF(AF7&gt;AD7,1)+IF(AF8&gt;AD8,1)</f>
        <v>0</v>
      </c>
      <c r="AH7" s="15">
        <f>IF(AI6&gt;AK6,1)+IF(AI7&gt;AK7,1)+IF(AI8&gt;AK8,1)</f>
        <v>2</v>
      </c>
      <c r="AI7" s="19">
        <v>15</v>
      </c>
      <c r="AJ7" s="10" t="s">
        <v>38</v>
      </c>
      <c r="AK7" s="19">
        <v>11</v>
      </c>
      <c r="AL7" s="14">
        <f>IF(AK6&gt;AI6,1)+IF(AK7&gt;AI7,1)+IF(AK8&gt;AI8,1)</f>
        <v>0</v>
      </c>
      <c r="AM7" s="100"/>
      <c r="AN7" s="101"/>
      <c r="AO7" s="101"/>
      <c r="AP7" s="101"/>
      <c r="AQ7" s="105"/>
      <c r="AR7" s="207"/>
      <c r="AS7" s="65"/>
      <c r="AT7" s="67"/>
      <c r="AU7" s="204"/>
      <c r="AV7" s="36"/>
      <c r="AX7" s="9">
        <f>AU5</f>
        <v>3</v>
      </c>
      <c r="AY7" s="9" t="str">
        <f>A5</f>
        <v>楽翔会A</v>
      </c>
      <c r="BE7" s="9">
        <f>AM5-AP5+AR5*10+AS5</f>
        <v>21.011111111111113</v>
      </c>
      <c r="BF7" s="9">
        <f>BE7+AS5</f>
        <v>22.022222222222226</v>
      </c>
      <c r="BG7" s="9">
        <f>IF(ISERROR(BF7),"",RANK(BF7,$BF$4:$BF$35))</f>
        <v>3</v>
      </c>
    </row>
    <row r="8" spans="1:59" s="9" customFormat="1" ht="14.25" customHeight="1" x14ac:dyDescent="0.2">
      <c r="A8" s="125"/>
      <c r="B8" s="126"/>
      <c r="C8" s="127"/>
      <c r="D8" s="92"/>
      <c r="E8" s="93"/>
      <c r="F8" s="93"/>
      <c r="G8" s="93"/>
      <c r="H8" s="94"/>
      <c r="I8" s="15"/>
      <c r="J8" s="19">
        <v>14</v>
      </c>
      <c r="K8" s="10" t="s">
        <v>38</v>
      </c>
      <c r="L8" s="19">
        <v>16</v>
      </c>
      <c r="M8" s="14"/>
      <c r="N8" s="15"/>
      <c r="O8" s="19">
        <v>15</v>
      </c>
      <c r="P8" s="10" t="s">
        <v>38</v>
      </c>
      <c r="Q8" s="19">
        <v>10</v>
      </c>
      <c r="R8" s="14"/>
      <c r="S8" s="15"/>
      <c r="T8" s="19"/>
      <c r="U8" s="10" t="s">
        <v>38</v>
      </c>
      <c r="V8" s="19"/>
      <c r="W8" s="14"/>
      <c r="X8" s="15"/>
      <c r="Y8" s="19"/>
      <c r="Z8" s="10" t="s">
        <v>38</v>
      </c>
      <c r="AA8" s="19"/>
      <c r="AB8" s="14"/>
      <c r="AC8" s="15"/>
      <c r="AD8" s="19"/>
      <c r="AE8" s="10" t="s">
        <v>38</v>
      </c>
      <c r="AF8" s="19"/>
      <c r="AG8" s="14"/>
      <c r="AH8" s="15"/>
      <c r="AI8" s="19"/>
      <c r="AJ8" s="10" t="s">
        <v>38</v>
      </c>
      <c r="AK8" s="19"/>
      <c r="AL8" s="14"/>
      <c r="AM8" s="100"/>
      <c r="AN8" s="101"/>
      <c r="AO8" s="101"/>
      <c r="AP8" s="101"/>
      <c r="AQ8" s="105"/>
      <c r="AR8" s="207"/>
      <c r="AS8" s="65"/>
      <c r="AT8" s="67"/>
      <c r="AU8" s="204"/>
      <c r="AV8" s="36"/>
    </row>
    <row r="9" spans="1:59" s="9" customFormat="1" ht="14.25" customHeight="1" x14ac:dyDescent="0.2">
      <c r="A9" s="128"/>
      <c r="B9" s="129"/>
      <c r="C9" s="130"/>
      <c r="D9" s="95"/>
      <c r="E9" s="96"/>
      <c r="F9" s="96"/>
      <c r="G9" s="96"/>
      <c r="H9" s="97"/>
      <c r="I9" s="13"/>
      <c r="J9" s="12"/>
      <c r="K9" s="12"/>
      <c r="L9" s="12"/>
      <c r="M9" s="11"/>
      <c r="N9" s="13"/>
      <c r="O9" s="12"/>
      <c r="P9" s="12"/>
      <c r="Q9" s="12"/>
      <c r="R9" s="11"/>
      <c r="S9" s="13"/>
      <c r="T9" s="12"/>
      <c r="U9" s="12"/>
      <c r="V9" s="12"/>
      <c r="W9" s="11"/>
      <c r="X9" s="13"/>
      <c r="Y9" s="12"/>
      <c r="Z9" s="12"/>
      <c r="AA9" s="12"/>
      <c r="AB9" s="11"/>
      <c r="AC9" s="13"/>
      <c r="AD9" s="12"/>
      <c r="AE9" s="12"/>
      <c r="AF9" s="12"/>
      <c r="AG9" s="11"/>
      <c r="AH9" s="13"/>
      <c r="AI9" s="12"/>
      <c r="AJ9" s="12"/>
      <c r="AK9" s="12"/>
      <c r="AL9" s="11"/>
      <c r="AM9" s="102"/>
      <c r="AN9" s="103"/>
      <c r="AO9" s="103"/>
      <c r="AP9" s="103"/>
      <c r="AQ9" s="106"/>
      <c r="AR9" s="208"/>
      <c r="AS9" s="68"/>
      <c r="AT9" s="70"/>
      <c r="AU9" s="205"/>
      <c r="AV9" s="36"/>
    </row>
    <row r="10" spans="1:59" s="9" customFormat="1" ht="10.95" customHeight="1" x14ac:dyDescent="0.2">
      <c r="A10" s="122" t="s">
        <v>95</v>
      </c>
      <c r="B10" s="123"/>
      <c r="C10" s="124"/>
      <c r="D10" s="18"/>
      <c r="E10" s="17"/>
      <c r="F10" s="17" t="str">
        <f>IF(D12=2,"○",IF(H12=2,"●",""))</f>
        <v>○</v>
      </c>
      <c r="G10" s="17"/>
      <c r="H10" s="16"/>
      <c r="I10" s="89"/>
      <c r="J10" s="90"/>
      <c r="K10" s="90"/>
      <c r="L10" s="90"/>
      <c r="M10" s="91"/>
      <c r="N10" s="18"/>
      <c r="O10" s="17"/>
      <c r="P10" s="17" t="str">
        <f>IF(N12=2,"○",IF(R12=2,"●",""))</f>
        <v>○</v>
      </c>
      <c r="Q10" s="17"/>
      <c r="R10" s="16"/>
      <c r="S10" s="18"/>
      <c r="T10" s="17"/>
      <c r="U10" s="17" t="str">
        <f>IF(S12=2,"○",IF(W12=2,"●",""))</f>
        <v>●</v>
      </c>
      <c r="V10" s="17"/>
      <c r="W10" s="16"/>
      <c r="X10" s="18"/>
      <c r="Y10" s="17"/>
      <c r="Z10" s="17" t="str">
        <f>IF(X12=2,"○",IF(AB12=2,"●",""))</f>
        <v>○</v>
      </c>
      <c r="AA10" s="17"/>
      <c r="AB10" s="16"/>
      <c r="AC10" s="18"/>
      <c r="AD10" s="17"/>
      <c r="AE10" s="17" t="str">
        <f>IF(AC12=2,"○",IF(AG12=2,"●",""))</f>
        <v>○</v>
      </c>
      <c r="AF10" s="17"/>
      <c r="AG10" s="16"/>
      <c r="AH10" s="18"/>
      <c r="AI10" s="17"/>
      <c r="AJ10" s="17" t="str">
        <f>IF(AH12=2,"○",IF(AL12=2,"●",""))</f>
        <v>○</v>
      </c>
      <c r="AK10" s="17"/>
      <c r="AL10" s="16"/>
      <c r="AM10" s="98">
        <f>IF(D12=2,1,0)+IF(N12=2,1,0)+IF(S12=2,1,0)+IF(X12=2,1,0)+IF(AC12=2,1,0)+IF(AH12=2,1,0)</f>
        <v>5</v>
      </c>
      <c r="AN10" s="99"/>
      <c r="AO10" s="99" t="s">
        <v>37</v>
      </c>
      <c r="AP10" s="99">
        <f>IF(H12=2,1,0)+IF(R12=2,1,0)+IF(W12=2,1,0)+IF(AB12=2,1,0)+IF(AG12=2,1,0)+IF(AL12=2,1,0)</f>
        <v>1</v>
      </c>
      <c r="AQ10" s="104"/>
      <c r="AR10" s="206">
        <f>IF((H12+AB12+R12+W12+AB12+AG12+AL12)=0,10,(D12+N12+S12+X12+AC12+AH12)/(H12+R12+W12+AB12+AG12+AL12))</f>
        <v>1.6666666666666667</v>
      </c>
      <c r="AS10" s="62">
        <f>(E11+E12+E13+O11+O12+O13+T11+T12+T13+Y11+Y12+Y13+AD11+AD12+AD13+AI11+AI12+AI13)/(G11+G12+G13+Q11+Q12+Q13+V11+V12+V13+AA11+AA12+AA13+AF11+AF12+AF13+AK11+AK12+AK13)</f>
        <v>0.976303317535545</v>
      </c>
      <c r="AT10" s="64"/>
      <c r="AU10" s="203">
        <f>BG12</f>
        <v>2</v>
      </c>
      <c r="AV10" s="36"/>
    </row>
    <row r="11" spans="1:59" s="9" customFormat="1" ht="10.95" customHeight="1" x14ac:dyDescent="0.2">
      <c r="A11" s="125"/>
      <c r="B11" s="126"/>
      <c r="C11" s="127"/>
      <c r="D11" s="15"/>
      <c r="E11" s="10">
        <f>L6</f>
        <v>17</v>
      </c>
      <c r="F11" s="10" t="s">
        <v>38</v>
      </c>
      <c r="G11" s="10">
        <f>J6</f>
        <v>15</v>
      </c>
      <c r="H11" s="14"/>
      <c r="I11" s="92"/>
      <c r="J11" s="93"/>
      <c r="K11" s="93"/>
      <c r="L11" s="93"/>
      <c r="M11" s="94"/>
      <c r="N11" s="15"/>
      <c r="O11" s="59">
        <v>8</v>
      </c>
      <c r="P11" s="10" t="s">
        <v>38</v>
      </c>
      <c r="Q11" s="19">
        <v>15</v>
      </c>
      <c r="R11" s="14"/>
      <c r="S11" s="15"/>
      <c r="T11" s="19">
        <v>11</v>
      </c>
      <c r="U11" s="10" t="s">
        <v>38</v>
      </c>
      <c r="V11" s="19">
        <v>15</v>
      </c>
      <c r="W11" s="14"/>
      <c r="X11" s="15"/>
      <c r="Y11" s="19">
        <v>15</v>
      </c>
      <c r="Z11" s="10" t="s">
        <v>38</v>
      </c>
      <c r="AA11" s="19">
        <v>8</v>
      </c>
      <c r="AB11" s="14"/>
      <c r="AC11" s="15"/>
      <c r="AD11" s="19">
        <v>4</v>
      </c>
      <c r="AE11" s="10" t="s">
        <v>38</v>
      </c>
      <c r="AF11" s="19">
        <v>15</v>
      </c>
      <c r="AG11" s="14"/>
      <c r="AH11" s="15"/>
      <c r="AI11" s="19">
        <v>13</v>
      </c>
      <c r="AJ11" s="10" t="s">
        <v>38</v>
      </c>
      <c r="AK11" s="19">
        <v>15</v>
      </c>
      <c r="AL11" s="14"/>
      <c r="AM11" s="100"/>
      <c r="AN11" s="101"/>
      <c r="AO11" s="101"/>
      <c r="AP11" s="101"/>
      <c r="AQ11" s="105"/>
      <c r="AR11" s="207"/>
      <c r="AS11" s="65"/>
      <c r="AT11" s="67"/>
      <c r="AU11" s="204"/>
      <c r="AV11" s="36"/>
    </row>
    <row r="12" spans="1:59" s="9" customFormat="1" ht="10.95" customHeight="1" x14ac:dyDescent="0.2">
      <c r="A12" s="125"/>
      <c r="B12" s="126"/>
      <c r="C12" s="127"/>
      <c r="D12" s="15">
        <f>IF(E11&gt;G11,1)+IF(E12&gt;G12,1)+IF(E13&gt;G13,1)</f>
        <v>2</v>
      </c>
      <c r="E12" s="10">
        <f>L7</f>
        <v>10</v>
      </c>
      <c r="F12" s="10" t="s">
        <v>38</v>
      </c>
      <c r="G12" s="10">
        <f>J7</f>
        <v>15</v>
      </c>
      <c r="H12" s="14">
        <f>IF(G11&gt;E11,1)+IF(G12&gt;E12,1)+IF(G13&gt;E13,1)</f>
        <v>1</v>
      </c>
      <c r="I12" s="92"/>
      <c r="J12" s="93"/>
      <c r="K12" s="93"/>
      <c r="L12" s="93"/>
      <c r="M12" s="94"/>
      <c r="N12" s="15">
        <f>IF(O11&gt;Q11,1)+IF(O12&gt;Q12,1)+IF(O13&gt;Q13,1)</f>
        <v>2</v>
      </c>
      <c r="O12" s="19">
        <v>15</v>
      </c>
      <c r="P12" s="10" t="s">
        <v>38</v>
      </c>
      <c r="Q12" s="19">
        <v>11</v>
      </c>
      <c r="R12" s="14">
        <f>IF(Q11&gt;O11,1)+IF(Q12&gt;O12,1)+IF(Q13&gt;O13,1)</f>
        <v>1</v>
      </c>
      <c r="S12" s="15">
        <f>IF(T11&gt;V11,1)+IF(T12&gt;V12,1)+IF(T13&gt;V13,1)</f>
        <v>0</v>
      </c>
      <c r="T12" s="49">
        <v>7</v>
      </c>
      <c r="U12" s="10" t="s">
        <v>38</v>
      </c>
      <c r="V12" s="19">
        <v>15</v>
      </c>
      <c r="W12" s="14">
        <f>IF(V11&gt;T11,1)+IF(V12&gt;T12,1)+IF(V13&gt;T13,1)</f>
        <v>2</v>
      </c>
      <c r="X12" s="15">
        <f>IF(Y11&gt;AA11,1)+IF(Y12&gt;AA12,1)+IF(Y13&gt;AA13,1)</f>
        <v>2</v>
      </c>
      <c r="Y12" s="19">
        <v>15</v>
      </c>
      <c r="Z12" s="10" t="s">
        <v>38</v>
      </c>
      <c r="AA12" s="19">
        <v>13</v>
      </c>
      <c r="AB12" s="14">
        <f>IF(AA11&gt;Y11,1)+IF(AA12&gt;Y12,1)+IF(AA13&gt;Y13,1)</f>
        <v>0</v>
      </c>
      <c r="AC12" s="15">
        <f>IF(AD11&gt;AF11,1)+IF(AD12&gt;AF12,1)+IF(AD13&gt;AF13,1)</f>
        <v>2</v>
      </c>
      <c r="AD12" s="19">
        <v>15</v>
      </c>
      <c r="AE12" s="10" t="s">
        <v>38</v>
      </c>
      <c r="AF12" s="19">
        <v>13</v>
      </c>
      <c r="AG12" s="14">
        <f>IF(AF11&gt;AD11,1)+IF(AF12&gt;AD12,1)+IF(AF13&gt;AD13,1)</f>
        <v>1</v>
      </c>
      <c r="AH12" s="15">
        <f>IF(AI11&gt;AK11,1)+IF(AI12&gt;AK12,1)+IF(AI13&gt;AK13,1)</f>
        <v>2</v>
      </c>
      <c r="AI12" s="19">
        <v>15</v>
      </c>
      <c r="AJ12" s="10" t="s">
        <v>38</v>
      </c>
      <c r="AK12" s="49">
        <v>9</v>
      </c>
      <c r="AL12" s="14">
        <f>IF(AK11&gt;AI11,1)+IF(AK12&gt;AI12,1)+IF(AK13&gt;AI13,1)</f>
        <v>1</v>
      </c>
      <c r="AM12" s="100"/>
      <c r="AN12" s="101"/>
      <c r="AO12" s="101"/>
      <c r="AP12" s="101"/>
      <c r="AQ12" s="105"/>
      <c r="AR12" s="207"/>
      <c r="AS12" s="65"/>
      <c r="AT12" s="67"/>
      <c r="AU12" s="204"/>
      <c r="AV12" s="36"/>
      <c r="AX12" s="9">
        <f>AU10</f>
        <v>2</v>
      </c>
      <c r="AY12" s="9" t="str">
        <f>A10</f>
        <v>楓　２</v>
      </c>
      <c r="BE12" s="9">
        <f>AM10-AP10+AR10*10+AS10</f>
        <v>21.642969984202214</v>
      </c>
      <c r="BF12" s="9">
        <f>BE12+AS10</f>
        <v>22.61927330173776</v>
      </c>
      <c r="BG12" s="9">
        <f>IF(ISERROR(BF12),"",RANK(BF12,$BF$4:$BF$35))</f>
        <v>2</v>
      </c>
    </row>
    <row r="13" spans="1:59" s="9" customFormat="1" ht="10.95" customHeight="1" x14ac:dyDescent="0.2">
      <c r="A13" s="125"/>
      <c r="B13" s="126"/>
      <c r="C13" s="127"/>
      <c r="D13" s="15"/>
      <c r="E13" s="10">
        <f>L8</f>
        <v>16</v>
      </c>
      <c r="F13" s="10" t="s">
        <v>38</v>
      </c>
      <c r="G13" s="10">
        <f>J8</f>
        <v>14</v>
      </c>
      <c r="H13" s="14"/>
      <c r="I13" s="92"/>
      <c r="J13" s="93"/>
      <c r="K13" s="93"/>
      <c r="L13" s="93"/>
      <c r="M13" s="94"/>
      <c r="N13" s="15"/>
      <c r="O13" s="19">
        <v>15</v>
      </c>
      <c r="P13" s="10" t="s">
        <v>38</v>
      </c>
      <c r="Q13" s="19">
        <v>13</v>
      </c>
      <c r="R13" s="14"/>
      <c r="S13" s="15"/>
      <c r="T13" s="19"/>
      <c r="U13" s="10" t="s">
        <v>38</v>
      </c>
      <c r="V13" s="19"/>
      <c r="W13" s="14"/>
      <c r="X13" s="15"/>
      <c r="Y13" s="19"/>
      <c r="Z13" s="10" t="s">
        <v>38</v>
      </c>
      <c r="AA13" s="19"/>
      <c r="AB13" s="14"/>
      <c r="AC13" s="15"/>
      <c r="AD13" s="19">
        <v>15</v>
      </c>
      <c r="AE13" s="10" t="s">
        <v>38</v>
      </c>
      <c r="AF13" s="19">
        <v>13</v>
      </c>
      <c r="AG13" s="14"/>
      <c r="AH13" s="15"/>
      <c r="AI13" s="19">
        <v>15</v>
      </c>
      <c r="AJ13" s="10" t="s">
        <v>38</v>
      </c>
      <c r="AK13" s="19">
        <v>12</v>
      </c>
      <c r="AL13" s="14"/>
      <c r="AM13" s="100"/>
      <c r="AN13" s="101"/>
      <c r="AO13" s="101"/>
      <c r="AP13" s="101"/>
      <c r="AQ13" s="105"/>
      <c r="AR13" s="207"/>
      <c r="AS13" s="65"/>
      <c r="AT13" s="67"/>
      <c r="AU13" s="204"/>
      <c r="AV13" s="36"/>
    </row>
    <row r="14" spans="1:59" s="9" customFormat="1" ht="10.95" customHeight="1" x14ac:dyDescent="0.2">
      <c r="A14" s="128"/>
      <c r="B14" s="129"/>
      <c r="C14" s="130"/>
      <c r="D14" s="13"/>
      <c r="E14" s="12"/>
      <c r="F14" s="12"/>
      <c r="G14" s="12"/>
      <c r="H14" s="11"/>
      <c r="I14" s="95"/>
      <c r="J14" s="96"/>
      <c r="K14" s="96"/>
      <c r="L14" s="96"/>
      <c r="M14" s="97"/>
      <c r="N14" s="13"/>
      <c r="O14" s="12"/>
      <c r="P14" s="12"/>
      <c r="Q14" s="12"/>
      <c r="R14" s="11"/>
      <c r="S14" s="13"/>
      <c r="T14" s="12"/>
      <c r="U14" s="12"/>
      <c r="V14" s="12"/>
      <c r="W14" s="11"/>
      <c r="X14" s="13"/>
      <c r="Y14" s="12"/>
      <c r="Z14" s="12"/>
      <c r="AA14" s="12"/>
      <c r="AB14" s="11"/>
      <c r="AC14" s="13"/>
      <c r="AD14" s="12"/>
      <c r="AE14" s="12"/>
      <c r="AF14" s="12"/>
      <c r="AG14" s="11"/>
      <c r="AH14" s="13"/>
      <c r="AI14" s="12"/>
      <c r="AJ14" s="12"/>
      <c r="AK14" s="12"/>
      <c r="AL14" s="11"/>
      <c r="AM14" s="102"/>
      <c r="AN14" s="103"/>
      <c r="AO14" s="103"/>
      <c r="AP14" s="103"/>
      <c r="AQ14" s="106"/>
      <c r="AR14" s="208"/>
      <c r="AS14" s="68"/>
      <c r="AT14" s="70"/>
      <c r="AU14" s="205"/>
      <c r="AV14" s="36"/>
    </row>
    <row r="15" spans="1:59" s="9" customFormat="1" ht="10.95" customHeight="1" x14ac:dyDescent="0.2">
      <c r="A15" s="122" t="s">
        <v>98</v>
      </c>
      <c r="B15" s="123"/>
      <c r="C15" s="124"/>
      <c r="D15" s="18"/>
      <c r="E15" s="17"/>
      <c r="F15" s="17" t="str">
        <f t="shared" ref="F15" si="0">IF(D17=2,"○",IF(H17=2,"●",""))</f>
        <v>●</v>
      </c>
      <c r="G15" s="17"/>
      <c r="H15" s="16"/>
      <c r="I15" s="18"/>
      <c r="J15" s="17"/>
      <c r="K15" s="17" t="str">
        <f t="shared" ref="K15" si="1">IF(I17=2,"○",IF(M17=2,"●",""))</f>
        <v>●</v>
      </c>
      <c r="L15" s="17"/>
      <c r="M15" s="16"/>
      <c r="N15" s="89"/>
      <c r="O15" s="90"/>
      <c r="P15" s="90"/>
      <c r="Q15" s="90"/>
      <c r="R15" s="91"/>
      <c r="S15" s="18"/>
      <c r="T15" s="17"/>
      <c r="U15" s="17" t="str">
        <f>IF(S17=2,"○",IF(W17=2,"●",""))</f>
        <v>●</v>
      </c>
      <c r="V15" s="17"/>
      <c r="W15" s="16"/>
      <c r="X15" s="18"/>
      <c r="Y15" s="17"/>
      <c r="Z15" s="17" t="str">
        <f>IF(X17=2,"○",IF(AB17=2,"●",""))</f>
        <v>●</v>
      </c>
      <c r="AA15" s="17"/>
      <c r="AB15" s="16"/>
      <c r="AC15" s="18"/>
      <c r="AD15" s="17"/>
      <c r="AE15" s="17" t="str">
        <f>IF(AC17=2,"○",IF(AG17=2,"●",""))</f>
        <v>○</v>
      </c>
      <c r="AF15" s="17"/>
      <c r="AG15" s="16"/>
      <c r="AH15" s="18"/>
      <c r="AI15" s="17"/>
      <c r="AJ15" s="17" t="str">
        <f>IF(AH17=2,"○",IF(AL17=2,"●",""))</f>
        <v>○</v>
      </c>
      <c r="AK15" s="17"/>
      <c r="AL15" s="16"/>
      <c r="AM15" s="98">
        <f>IF(D17=2,1,0)+IF(I17=2,1,0)+IF(S17=2,1,0)+IF(X17=2,1,0)+IF(AC17=2,1,0)+IF(AH17=2,1,0)</f>
        <v>2</v>
      </c>
      <c r="AN15" s="99"/>
      <c r="AO15" s="99" t="s">
        <v>37</v>
      </c>
      <c r="AP15" s="99">
        <f>IF(H17=2,1,0)+IF(M17=2,1,0)+IF(W17=2,1,0)+IF(AB17=2,1,0)+IF(AG17=2,1,0)+IF(AL17=2,1,0)</f>
        <v>4</v>
      </c>
      <c r="AQ15" s="104"/>
      <c r="AR15" s="206">
        <f>IF((H17+M17+W17+AB17+AG17+AL17)=0,10,(D17+I17+S17+X17+AC17+AH17)/(H17+M17+W17+AB17+AG17+AL17))</f>
        <v>0.6</v>
      </c>
      <c r="AS15" s="62">
        <f>(E16+E17+E18+J16+J17+J18+T16+T17+T18+Y16+Y17+Y18+AD16+AD17+AD18+AI16+AI17+AI18)/(G16+G17+G18+L16+L17+L18+V16+V17+V18+AA16+AA17+AA18+AF16+AF17+AF18+AK16+AK17+AK18)</f>
        <v>0.89140271493212675</v>
      </c>
      <c r="AT15" s="64"/>
      <c r="AU15" s="203">
        <f>BG17</f>
        <v>5</v>
      </c>
      <c r="AV15" s="36"/>
    </row>
    <row r="16" spans="1:59" s="9" customFormat="1" ht="10.95" customHeight="1" x14ac:dyDescent="0.2">
      <c r="A16" s="125"/>
      <c r="B16" s="126"/>
      <c r="C16" s="127"/>
      <c r="D16" s="15"/>
      <c r="E16" s="10">
        <f>Q6</f>
        <v>17</v>
      </c>
      <c r="F16" s="10" t="s">
        <v>38</v>
      </c>
      <c r="G16" s="10">
        <f>O6</f>
        <v>16</v>
      </c>
      <c r="H16" s="14"/>
      <c r="I16" s="15"/>
      <c r="J16" s="10">
        <f>Q11</f>
        <v>15</v>
      </c>
      <c r="K16" s="10" t="s">
        <v>38</v>
      </c>
      <c r="L16" s="10">
        <f>O11</f>
        <v>8</v>
      </c>
      <c r="M16" s="14"/>
      <c r="N16" s="92"/>
      <c r="O16" s="93"/>
      <c r="P16" s="93"/>
      <c r="Q16" s="93"/>
      <c r="R16" s="94"/>
      <c r="S16" s="15"/>
      <c r="T16" s="19">
        <v>12</v>
      </c>
      <c r="U16" s="10" t="s">
        <v>38</v>
      </c>
      <c r="V16" s="19">
        <v>15</v>
      </c>
      <c r="W16" s="14"/>
      <c r="X16" s="15"/>
      <c r="Y16" s="19">
        <v>5</v>
      </c>
      <c r="Z16" s="10" t="s">
        <v>38</v>
      </c>
      <c r="AA16" s="19">
        <v>15</v>
      </c>
      <c r="AB16" s="14"/>
      <c r="AC16" s="15"/>
      <c r="AD16" s="19">
        <v>17</v>
      </c>
      <c r="AE16" s="10" t="s">
        <v>38</v>
      </c>
      <c r="AF16" s="19">
        <v>15</v>
      </c>
      <c r="AG16" s="14"/>
      <c r="AH16" s="15"/>
      <c r="AI16" s="19">
        <v>15</v>
      </c>
      <c r="AJ16" s="10" t="s">
        <v>38</v>
      </c>
      <c r="AK16" s="59">
        <v>9</v>
      </c>
      <c r="AL16" s="14"/>
      <c r="AM16" s="100"/>
      <c r="AN16" s="101"/>
      <c r="AO16" s="101"/>
      <c r="AP16" s="101"/>
      <c r="AQ16" s="105"/>
      <c r="AR16" s="207"/>
      <c r="AS16" s="65"/>
      <c r="AT16" s="67"/>
      <c r="AU16" s="204"/>
      <c r="AV16" s="36"/>
    </row>
    <row r="17" spans="1:59" s="9" customFormat="1" ht="10.95" customHeight="1" x14ac:dyDescent="0.2">
      <c r="A17" s="125"/>
      <c r="B17" s="126"/>
      <c r="C17" s="127"/>
      <c r="D17" s="15">
        <f t="shared" ref="D17" si="2">IF(E16&gt;G16,1)+IF(E17&gt;G17,1)+IF(E18&gt;G18,1)</f>
        <v>1</v>
      </c>
      <c r="E17" s="10">
        <f>Q7</f>
        <v>11</v>
      </c>
      <c r="F17" s="10" t="s">
        <v>38</v>
      </c>
      <c r="G17" s="10">
        <f>O7</f>
        <v>15</v>
      </c>
      <c r="H17" s="14">
        <f t="shared" ref="H17" si="3">IF(G16&gt;E16,1)+IF(G17&gt;E17,1)+IF(G18&gt;E18,1)</f>
        <v>2</v>
      </c>
      <c r="I17" s="15">
        <f t="shared" ref="I17" si="4">IF(J16&gt;L16,1)+IF(J17&gt;L17,1)+IF(J18&gt;L18,1)</f>
        <v>1</v>
      </c>
      <c r="J17" s="10">
        <f>Q12</f>
        <v>11</v>
      </c>
      <c r="K17" s="10" t="s">
        <v>38</v>
      </c>
      <c r="L17" s="10">
        <f>O12</f>
        <v>15</v>
      </c>
      <c r="M17" s="14">
        <f t="shared" ref="M17" si="5">IF(L16&gt;J16,1)+IF(L17&gt;J17,1)+IF(L18&gt;J18,1)</f>
        <v>2</v>
      </c>
      <c r="N17" s="92"/>
      <c r="O17" s="93"/>
      <c r="P17" s="93"/>
      <c r="Q17" s="93"/>
      <c r="R17" s="94"/>
      <c r="S17" s="15">
        <f>IF(T16&gt;V16,1)+IF(T17&gt;V17,1)+IF(T18&gt;V18,1)</f>
        <v>0</v>
      </c>
      <c r="T17" s="19">
        <v>11</v>
      </c>
      <c r="U17" s="10" t="s">
        <v>38</v>
      </c>
      <c r="V17" s="19">
        <v>15</v>
      </c>
      <c r="W17" s="14">
        <f>IF(V16&gt;T16,1)+IF(V17&gt;T17,1)+IF(V18&gt;T18,1)</f>
        <v>2</v>
      </c>
      <c r="X17" s="15">
        <f>IF(Y16&gt;AA16,1)+IF(Y17&gt;AA17,1)+IF(Y18&gt;AA18,1)</f>
        <v>0</v>
      </c>
      <c r="Y17" s="19">
        <v>12</v>
      </c>
      <c r="Z17" s="10" t="s">
        <v>38</v>
      </c>
      <c r="AA17" s="19">
        <v>15</v>
      </c>
      <c r="AB17" s="14">
        <f>IF(AA16&gt;Y16,1)+IF(AA17&gt;Y17,1)+IF(AA18&gt;Y18,1)</f>
        <v>2</v>
      </c>
      <c r="AC17" s="15">
        <f>IF(AD16&gt;AF16,1)+IF(AD17&gt;AF17,1)+IF(AD18&gt;AF18,1)</f>
        <v>2</v>
      </c>
      <c r="AD17" s="19">
        <v>10</v>
      </c>
      <c r="AE17" s="10" t="s">
        <v>38</v>
      </c>
      <c r="AF17" s="19">
        <v>15</v>
      </c>
      <c r="AG17" s="14">
        <f>IF(AF16&gt;AD16,1)+IF(AF17&gt;AD17,1)+IF(AF18&gt;AD18,1)</f>
        <v>1</v>
      </c>
      <c r="AH17" s="15">
        <f>IF(AI16&gt;AK16,1)+IF(AI17&gt;AK17,1)+IF(AI18&gt;AK18,1)</f>
        <v>2</v>
      </c>
      <c r="AI17" s="49">
        <v>8</v>
      </c>
      <c r="AJ17" s="10" t="s">
        <v>38</v>
      </c>
      <c r="AK17" s="19">
        <v>15</v>
      </c>
      <c r="AL17" s="14">
        <f>IF(AK16&gt;AI16,1)+IF(AK17&gt;AI17,1)+IF(AK18&gt;AI18,1)</f>
        <v>1</v>
      </c>
      <c r="AM17" s="100"/>
      <c r="AN17" s="101"/>
      <c r="AO17" s="101"/>
      <c r="AP17" s="101"/>
      <c r="AQ17" s="105"/>
      <c r="AR17" s="207"/>
      <c r="AS17" s="65"/>
      <c r="AT17" s="67"/>
      <c r="AU17" s="204"/>
      <c r="AV17" s="36"/>
      <c r="AX17" s="9">
        <f>AU15</f>
        <v>5</v>
      </c>
      <c r="AY17" s="9" t="str">
        <f>A15</f>
        <v>M・O・O</v>
      </c>
      <c r="BE17" s="9">
        <f>AM15-AP15+AR15*10+AS15</f>
        <v>4.8914027149321271</v>
      </c>
      <c r="BF17" s="9">
        <f>BE17+AS15</f>
        <v>5.7828054298642542</v>
      </c>
      <c r="BG17" s="9">
        <f>IF(ISERROR(BF17),"",RANK(BF17,$BF$4:$BF$35))</f>
        <v>5</v>
      </c>
    </row>
    <row r="18" spans="1:59" s="9" customFormat="1" ht="10.95" customHeight="1" x14ac:dyDescent="0.2">
      <c r="A18" s="125"/>
      <c r="B18" s="126"/>
      <c r="C18" s="127"/>
      <c r="D18" s="15"/>
      <c r="E18" s="10">
        <f>Q8</f>
        <v>10</v>
      </c>
      <c r="F18" s="10" t="s">
        <v>38</v>
      </c>
      <c r="G18" s="10">
        <f>O8</f>
        <v>15</v>
      </c>
      <c r="H18" s="14"/>
      <c r="I18" s="15"/>
      <c r="J18" s="10">
        <f>Q13</f>
        <v>13</v>
      </c>
      <c r="K18" s="10" t="s">
        <v>38</v>
      </c>
      <c r="L18" s="10">
        <f>O13</f>
        <v>15</v>
      </c>
      <c r="M18" s="14"/>
      <c r="N18" s="92"/>
      <c r="O18" s="93"/>
      <c r="P18" s="93"/>
      <c r="Q18" s="93"/>
      <c r="R18" s="94"/>
      <c r="S18" s="15"/>
      <c r="T18" s="19"/>
      <c r="U18" s="10" t="s">
        <v>38</v>
      </c>
      <c r="V18" s="19"/>
      <c r="W18" s="14"/>
      <c r="X18" s="15"/>
      <c r="Y18" s="19"/>
      <c r="Z18" s="10" t="s">
        <v>38</v>
      </c>
      <c r="AA18" s="19"/>
      <c r="AB18" s="14"/>
      <c r="AC18" s="15"/>
      <c r="AD18" s="19">
        <v>15</v>
      </c>
      <c r="AE18" s="10" t="s">
        <v>38</v>
      </c>
      <c r="AF18" s="19">
        <v>12</v>
      </c>
      <c r="AG18" s="14"/>
      <c r="AH18" s="15"/>
      <c r="AI18" s="19">
        <v>15</v>
      </c>
      <c r="AJ18" s="10" t="s">
        <v>38</v>
      </c>
      <c r="AK18" s="19">
        <v>11</v>
      </c>
      <c r="AL18" s="14"/>
      <c r="AM18" s="100"/>
      <c r="AN18" s="101"/>
      <c r="AO18" s="101"/>
      <c r="AP18" s="101"/>
      <c r="AQ18" s="105"/>
      <c r="AR18" s="207"/>
      <c r="AS18" s="65"/>
      <c r="AT18" s="67"/>
      <c r="AU18" s="204"/>
      <c r="AV18" s="36"/>
    </row>
    <row r="19" spans="1:59" s="9" customFormat="1" ht="10.95" customHeight="1" x14ac:dyDescent="0.2">
      <c r="A19" s="128"/>
      <c r="B19" s="129"/>
      <c r="C19" s="130"/>
      <c r="D19" s="13"/>
      <c r="E19" s="12"/>
      <c r="F19" s="12"/>
      <c r="G19" s="12"/>
      <c r="H19" s="11"/>
      <c r="I19" s="13"/>
      <c r="J19" s="12"/>
      <c r="K19" s="12"/>
      <c r="L19" s="12"/>
      <c r="M19" s="11"/>
      <c r="N19" s="92"/>
      <c r="O19" s="93"/>
      <c r="P19" s="93"/>
      <c r="Q19" s="93"/>
      <c r="R19" s="94"/>
      <c r="S19" s="13"/>
      <c r="T19" s="12"/>
      <c r="U19" s="12"/>
      <c r="V19" s="12"/>
      <c r="W19" s="11"/>
      <c r="X19" s="13"/>
      <c r="Y19" s="12"/>
      <c r="Z19" s="12"/>
      <c r="AA19" s="12"/>
      <c r="AB19" s="11"/>
      <c r="AC19" s="13"/>
      <c r="AD19" s="12"/>
      <c r="AE19" s="12"/>
      <c r="AF19" s="12"/>
      <c r="AG19" s="11"/>
      <c r="AH19" s="13"/>
      <c r="AI19" s="12"/>
      <c r="AJ19" s="12"/>
      <c r="AK19" s="12"/>
      <c r="AL19" s="11"/>
      <c r="AM19" s="102"/>
      <c r="AN19" s="103"/>
      <c r="AO19" s="103"/>
      <c r="AP19" s="103"/>
      <c r="AQ19" s="106"/>
      <c r="AR19" s="208"/>
      <c r="AS19" s="68"/>
      <c r="AT19" s="70"/>
      <c r="AU19" s="205"/>
      <c r="AV19" s="36"/>
    </row>
    <row r="20" spans="1:59" s="9" customFormat="1" ht="10.95" customHeight="1" x14ac:dyDescent="0.2">
      <c r="A20" s="125" t="s">
        <v>94</v>
      </c>
      <c r="B20" s="126"/>
      <c r="C20" s="127"/>
      <c r="D20" s="18"/>
      <c r="E20" s="17"/>
      <c r="F20" s="17" t="str">
        <f t="shared" ref="F20" si="6">IF(D22=2,"○",IF(H22=2,"●",""))</f>
        <v>○</v>
      </c>
      <c r="G20" s="17"/>
      <c r="H20" s="16"/>
      <c r="I20" s="18"/>
      <c r="J20" s="17"/>
      <c r="K20" s="17" t="str">
        <f t="shared" ref="K20" si="7">IF(I22=2,"○",IF(M22=2,"●",""))</f>
        <v>○</v>
      </c>
      <c r="L20" s="17"/>
      <c r="M20" s="16"/>
      <c r="N20" s="18"/>
      <c r="O20" s="17"/>
      <c r="P20" s="17" t="str">
        <f t="shared" ref="P20" si="8">IF(N22=2,"○",IF(R22=2,"●",""))</f>
        <v>○</v>
      </c>
      <c r="Q20" s="17"/>
      <c r="R20" s="16"/>
      <c r="S20" s="92"/>
      <c r="T20" s="93"/>
      <c r="U20" s="93"/>
      <c r="V20" s="93"/>
      <c r="W20" s="94"/>
      <c r="X20" s="18"/>
      <c r="Y20" s="17"/>
      <c r="Z20" s="17" t="str">
        <f>IF(X22=2,"○",IF(AB22=2,"●",""))</f>
        <v>○</v>
      </c>
      <c r="AA20" s="17"/>
      <c r="AB20" s="16"/>
      <c r="AC20" s="18"/>
      <c r="AD20" s="17"/>
      <c r="AE20" s="17" t="str">
        <f>IF(AC22=2,"○",IF(AG22=2,"●",""))</f>
        <v>○</v>
      </c>
      <c r="AF20" s="17"/>
      <c r="AG20" s="16"/>
      <c r="AH20" s="18"/>
      <c r="AI20" s="17"/>
      <c r="AJ20" s="17" t="str">
        <f>IF(AH22=2,"○",IF(AL22=2,"●",""))</f>
        <v>○</v>
      </c>
      <c r="AK20" s="17"/>
      <c r="AL20" s="16"/>
      <c r="AM20" s="98">
        <f>IF(D22=2,1,0)+IF(I22=2,1,0)+IF(N22=2,1,0)+IF(X22=2,1,0)+IF(AC22=2,1,0)+IF(AH22=2,1,0)</f>
        <v>6</v>
      </c>
      <c r="AN20" s="99"/>
      <c r="AO20" s="99" t="s">
        <v>37</v>
      </c>
      <c r="AP20" s="99">
        <f>IF(H22=2,1,0)+IF(M22=2,1,0)+IF(R22=2,1,0)+IF(AB22=2,1,0)+IF(AG22=2,1,0)+IF(AL22=2,1,0)</f>
        <v>0</v>
      </c>
      <c r="AQ20" s="104"/>
      <c r="AR20" s="206">
        <f>IF((H22+M22+R22+AB22+AG22+AL22)=0,10,(D22+I22+N22+X22+AC22+AH22)/(H22+M22+R22+AB22+AG22+AL22))</f>
        <v>10</v>
      </c>
      <c r="AS20" s="62">
        <f>(E21+E22+E23+J21+J22+J23+O21+O22+O23+Y21+Y22+Y23+AD21+AD22+AD23+AI21+AI22+AI23)/(G21+G22+G23+L21+L22+L23+Q21+Q22+Q23+AA21+AA22+AA23+AF21+AF22+AF23+AK21+AK22+AK23)</f>
        <v>1.8383838383838385</v>
      </c>
      <c r="AT20" s="64"/>
      <c r="AU20" s="203">
        <f>BG21</f>
        <v>1</v>
      </c>
      <c r="AV20" s="36"/>
    </row>
    <row r="21" spans="1:59" s="9" customFormat="1" ht="10.95" customHeight="1" x14ac:dyDescent="0.2">
      <c r="A21" s="125"/>
      <c r="B21" s="126"/>
      <c r="C21" s="127"/>
      <c r="D21" s="15"/>
      <c r="E21" s="10">
        <f>V6</f>
        <v>15</v>
      </c>
      <c r="F21" s="10" t="s">
        <v>38</v>
      </c>
      <c r="G21" s="10">
        <f>T6</f>
        <v>0</v>
      </c>
      <c r="H21" s="14"/>
      <c r="I21" s="15"/>
      <c r="J21" s="10">
        <f>V11</f>
        <v>15</v>
      </c>
      <c r="K21" s="10" t="s">
        <v>38</v>
      </c>
      <c r="L21" s="10">
        <f>T11</f>
        <v>11</v>
      </c>
      <c r="M21" s="14"/>
      <c r="N21" s="15"/>
      <c r="O21" s="10">
        <f>V16</f>
        <v>15</v>
      </c>
      <c r="P21" s="10" t="s">
        <v>38</v>
      </c>
      <c r="Q21" s="10">
        <f>T16</f>
        <v>12</v>
      </c>
      <c r="R21" s="14"/>
      <c r="S21" s="92"/>
      <c r="T21" s="93"/>
      <c r="U21" s="93"/>
      <c r="V21" s="93"/>
      <c r="W21" s="94"/>
      <c r="X21" s="15"/>
      <c r="Y21" s="19">
        <v>15</v>
      </c>
      <c r="Z21" s="10" t="s">
        <v>38</v>
      </c>
      <c r="AA21" s="19">
        <v>4</v>
      </c>
      <c r="AB21" s="14"/>
      <c r="AC21" s="15"/>
      <c r="AD21" s="19">
        <v>15</v>
      </c>
      <c r="AE21" s="10" t="s">
        <v>38</v>
      </c>
      <c r="AF21" s="19">
        <v>11</v>
      </c>
      <c r="AG21" s="14"/>
      <c r="AH21" s="15"/>
      <c r="AI21" s="19">
        <v>15</v>
      </c>
      <c r="AJ21" s="10" t="s">
        <v>38</v>
      </c>
      <c r="AK21" s="19">
        <v>9</v>
      </c>
      <c r="AL21" s="14"/>
      <c r="AM21" s="100"/>
      <c r="AN21" s="101"/>
      <c r="AO21" s="101"/>
      <c r="AP21" s="101"/>
      <c r="AQ21" s="105"/>
      <c r="AR21" s="207"/>
      <c r="AS21" s="65"/>
      <c r="AT21" s="67"/>
      <c r="AU21" s="204"/>
      <c r="AV21" s="36"/>
      <c r="AX21" s="9">
        <f>AU20</f>
        <v>1</v>
      </c>
      <c r="AY21" s="9" t="str">
        <f>A20</f>
        <v>楓　１</v>
      </c>
      <c r="BE21" s="9">
        <f>AM20-AP20+AR20*10+AS20</f>
        <v>107.83838383838383</v>
      </c>
      <c r="BF21" s="9">
        <f>BE21+AS20</f>
        <v>109.67676767676767</v>
      </c>
      <c r="BG21" s="9">
        <f>IF(ISERROR(BF21),"",RANK(BF21,$BF$4:$BF$36))</f>
        <v>1</v>
      </c>
    </row>
    <row r="22" spans="1:59" s="9" customFormat="1" ht="10.95" customHeight="1" x14ac:dyDescent="0.2">
      <c r="A22" s="125"/>
      <c r="B22" s="126"/>
      <c r="C22" s="127"/>
      <c r="D22" s="15">
        <f t="shared" ref="D22" si="9">IF(E21&gt;G21,1)+IF(E22&gt;G22,1)+IF(E23&gt;G23,1)</f>
        <v>2</v>
      </c>
      <c r="E22" s="10">
        <f>V7</f>
        <v>15</v>
      </c>
      <c r="F22" s="10" t="s">
        <v>38</v>
      </c>
      <c r="G22" s="10">
        <f>T7</f>
        <v>0</v>
      </c>
      <c r="H22" s="14">
        <f t="shared" ref="H22" si="10">IF(G21&gt;E21,1)+IF(G22&gt;E22,1)+IF(G23&gt;E23,1)</f>
        <v>0</v>
      </c>
      <c r="I22" s="15">
        <f t="shared" ref="I22" si="11">IF(J21&gt;L21,1)+IF(J22&gt;L22,1)+IF(J23&gt;L23,1)</f>
        <v>2</v>
      </c>
      <c r="J22" s="10">
        <f>V12</f>
        <v>15</v>
      </c>
      <c r="K22" s="10" t="s">
        <v>38</v>
      </c>
      <c r="L22" s="10">
        <f>T12</f>
        <v>7</v>
      </c>
      <c r="M22" s="14">
        <f t="shared" ref="M22" si="12">IF(L21&gt;J21,1)+IF(L22&gt;J22,1)+IF(L23&gt;J23,1)</f>
        <v>0</v>
      </c>
      <c r="N22" s="15">
        <f t="shared" ref="N22" si="13">IF(O21&gt;Q21,1)+IF(O22&gt;Q22,1)+IF(O23&gt;Q23,1)</f>
        <v>2</v>
      </c>
      <c r="O22" s="10">
        <f>V17</f>
        <v>15</v>
      </c>
      <c r="P22" s="10" t="s">
        <v>38</v>
      </c>
      <c r="Q22" s="10">
        <f>T17</f>
        <v>11</v>
      </c>
      <c r="R22" s="14">
        <f t="shared" ref="R22" si="14">IF(Q21&gt;O21,1)+IF(Q22&gt;O22,1)+IF(Q23&gt;O23,1)</f>
        <v>0</v>
      </c>
      <c r="S22" s="92"/>
      <c r="T22" s="93"/>
      <c r="U22" s="93"/>
      <c r="V22" s="93"/>
      <c r="W22" s="94"/>
      <c r="X22" s="15">
        <f>IF(Y21&gt;AA21,1)+IF(Y22&gt;AA22,1)+IF(Y23&gt;AA23,1)</f>
        <v>2</v>
      </c>
      <c r="Y22" s="19">
        <v>15</v>
      </c>
      <c r="Z22" s="10" t="s">
        <v>38</v>
      </c>
      <c r="AA22" s="19">
        <v>9</v>
      </c>
      <c r="AB22" s="14">
        <f>IF(AA21&gt;Y21,1)+IF(AA22&gt;Y22,1)+IF(AA23&gt;Y23,1)</f>
        <v>0</v>
      </c>
      <c r="AC22" s="15">
        <f>IF(AD21&gt;AF21,1)+IF(AD22&gt;AF22,1)+IF(AD23&gt;AF23,1)</f>
        <v>2</v>
      </c>
      <c r="AD22" s="19">
        <v>17</v>
      </c>
      <c r="AE22" s="10" t="s">
        <v>38</v>
      </c>
      <c r="AF22" s="19">
        <v>16</v>
      </c>
      <c r="AG22" s="14">
        <f>IF(AF21&gt;AD21,1)+IF(AF22&gt;AD22,1)+IF(AF23&gt;AD23,1)</f>
        <v>0</v>
      </c>
      <c r="AH22" s="15">
        <f>IF(AI21&gt;AK21,1)+IF(AI22&gt;AK22,1)+IF(AI23&gt;AK23,1)</f>
        <v>2</v>
      </c>
      <c r="AI22" s="19">
        <v>15</v>
      </c>
      <c r="AJ22" s="10" t="s">
        <v>38</v>
      </c>
      <c r="AK22" s="19">
        <v>9</v>
      </c>
      <c r="AL22" s="14">
        <f>IF(AK21&gt;AI21,1)+IF(AK22&gt;AI22,1)+IF(AK23&gt;AI23,1)</f>
        <v>0</v>
      </c>
      <c r="AM22" s="100"/>
      <c r="AN22" s="101"/>
      <c r="AO22" s="101"/>
      <c r="AP22" s="101"/>
      <c r="AQ22" s="105"/>
      <c r="AR22" s="207"/>
      <c r="AS22" s="65"/>
      <c r="AT22" s="67"/>
      <c r="AU22" s="204"/>
      <c r="AV22" s="36"/>
    </row>
    <row r="23" spans="1:59" s="9" customFormat="1" ht="10.95" customHeight="1" x14ac:dyDescent="0.2">
      <c r="A23" s="125"/>
      <c r="B23" s="126"/>
      <c r="C23" s="127"/>
      <c r="D23" s="15"/>
      <c r="E23" s="10">
        <f>V8</f>
        <v>0</v>
      </c>
      <c r="F23" s="10" t="s">
        <v>38</v>
      </c>
      <c r="G23" s="10">
        <f>T8</f>
        <v>0</v>
      </c>
      <c r="H23" s="14"/>
      <c r="I23" s="15"/>
      <c r="J23" s="10">
        <f>V13</f>
        <v>0</v>
      </c>
      <c r="K23" s="10" t="s">
        <v>38</v>
      </c>
      <c r="L23" s="10">
        <f>T13</f>
        <v>0</v>
      </c>
      <c r="M23" s="14"/>
      <c r="N23" s="15"/>
      <c r="O23" s="10">
        <f>V18</f>
        <v>0</v>
      </c>
      <c r="P23" s="10" t="s">
        <v>38</v>
      </c>
      <c r="Q23" s="10">
        <f>T18</f>
        <v>0</v>
      </c>
      <c r="R23" s="14"/>
      <c r="S23" s="92"/>
      <c r="T23" s="93"/>
      <c r="U23" s="93"/>
      <c r="V23" s="93"/>
      <c r="W23" s="94"/>
      <c r="X23" s="15"/>
      <c r="Y23" s="19"/>
      <c r="Z23" s="10" t="s">
        <v>38</v>
      </c>
      <c r="AA23" s="19"/>
      <c r="AB23" s="14"/>
      <c r="AC23" s="15"/>
      <c r="AD23" s="19"/>
      <c r="AE23" s="10" t="s">
        <v>38</v>
      </c>
      <c r="AF23" s="19"/>
      <c r="AG23" s="14"/>
      <c r="AH23" s="15"/>
      <c r="AI23" s="19"/>
      <c r="AJ23" s="10" t="s">
        <v>38</v>
      </c>
      <c r="AK23" s="19"/>
      <c r="AL23" s="14"/>
      <c r="AM23" s="100"/>
      <c r="AN23" s="101"/>
      <c r="AO23" s="101"/>
      <c r="AP23" s="101"/>
      <c r="AQ23" s="105"/>
      <c r="AR23" s="207"/>
      <c r="AS23" s="65"/>
      <c r="AT23" s="67"/>
      <c r="AU23" s="204"/>
      <c r="AV23" s="36"/>
    </row>
    <row r="24" spans="1:59" s="9" customFormat="1" ht="10.95" customHeight="1" x14ac:dyDescent="0.2">
      <c r="A24" s="128"/>
      <c r="B24" s="129"/>
      <c r="C24" s="130"/>
      <c r="D24" s="13"/>
      <c r="E24" s="12"/>
      <c r="F24" s="12"/>
      <c r="G24" s="12"/>
      <c r="H24" s="11"/>
      <c r="I24" s="13"/>
      <c r="J24" s="12"/>
      <c r="K24" s="12"/>
      <c r="L24" s="12"/>
      <c r="M24" s="11"/>
      <c r="N24" s="13"/>
      <c r="O24" s="12"/>
      <c r="P24" s="12"/>
      <c r="Q24" s="12"/>
      <c r="R24" s="11"/>
      <c r="S24" s="95"/>
      <c r="T24" s="96"/>
      <c r="U24" s="96"/>
      <c r="V24" s="96"/>
      <c r="W24" s="97"/>
      <c r="X24" s="13"/>
      <c r="Y24" s="12"/>
      <c r="Z24" s="12"/>
      <c r="AA24" s="12"/>
      <c r="AB24" s="11"/>
      <c r="AC24" s="13"/>
      <c r="AD24" s="12"/>
      <c r="AE24" s="12"/>
      <c r="AF24" s="12"/>
      <c r="AG24" s="11"/>
      <c r="AH24" s="13"/>
      <c r="AI24" s="12"/>
      <c r="AJ24" s="12"/>
      <c r="AK24" s="12"/>
      <c r="AL24" s="11"/>
      <c r="AM24" s="102"/>
      <c r="AN24" s="103"/>
      <c r="AO24" s="103"/>
      <c r="AP24" s="103"/>
      <c r="AQ24" s="106"/>
      <c r="AR24" s="208"/>
      <c r="AS24" s="68"/>
      <c r="AT24" s="70"/>
      <c r="AU24" s="205"/>
      <c r="AV24" s="36"/>
    </row>
    <row r="25" spans="1:59" s="9" customFormat="1" ht="10.95" customHeight="1" x14ac:dyDescent="0.2">
      <c r="A25" s="125" t="s">
        <v>61</v>
      </c>
      <c r="B25" s="126"/>
      <c r="C25" s="127"/>
      <c r="D25" s="18"/>
      <c r="E25" s="17"/>
      <c r="F25" s="17" t="str">
        <f t="shared" ref="F25" si="15">IF(D27=2,"○",IF(H27=2,"●",""))</f>
        <v>●</v>
      </c>
      <c r="G25" s="17"/>
      <c r="H25" s="16"/>
      <c r="I25" s="18"/>
      <c r="J25" s="17"/>
      <c r="K25" s="17" t="str">
        <f t="shared" ref="K25" si="16">IF(I27=2,"○",IF(M27=2,"●",""))</f>
        <v>●</v>
      </c>
      <c r="L25" s="17"/>
      <c r="M25" s="16"/>
      <c r="N25" s="18"/>
      <c r="O25" s="17"/>
      <c r="P25" s="17" t="str">
        <f t="shared" ref="P25" si="17">IF(N27=2,"○",IF(R27=2,"●",""))</f>
        <v>○</v>
      </c>
      <c r="Q25" s="17"/>
      <c r="R25" s="16"/>
      <c r="S25" s="18"/>
      <c r="T25" s="17"/>
      <c r="U25" s="17" t="str">
        <f t="shared" ref="U25" si="18">IF(S27=2,"○",IF(W27=2,"●",""))</f>
        <v>●</v>
      </c>
      <c r="V25" s="17"/>
      <c r="W25" s="16"/>
      <c r="X25" s="89"/>
      <c r="Y25" s="90"/>
      <c r="Z25" s="90"/>
      <c r="AA25" s="90"/>
      <c r="AB25" s="91"/>
      <c r="AC25" s="18"/>
      <c r="AD25" s="17"/>
      <c r="AE25" s="17" t="str">
        <f>IF(AC27=2,"○",IF(AG27=2,"●",""))</f>
        <v>○</v>
      </c>
      <c r="AF25" s="17"/>
      <c r="AG25" s="16"/>
      <c r="AH25" s="18"/>
      <c r="AI25" s="17"/>
      <c r="AJ25" s="17" t="str">
        <f>IF(AH27=2,"○",IF(AL27=2,"●",""))</f>
        <v>●</v>
      </c>
      <c r="AK25" s="17"/>
      <c r="AL25" s="16"/>
      <c r="AM25" s="98">
        <f>IF(D27=2,1,0)+IF(I27=2,1,0)+IF(N27=2,1,0)+IF(S27=2,1,0)+IF(AC27=2,1,0)+IF(AH27=2,1,0)</f>
        <v>2</v>
      </c>
      <c r="AN25" s="99"/>
      <c r="AO25" s="99" t="s">
        <v>37</v>
      </c>
      <c r="AP25" s="99">
        <f>IF(H27=2,1,0)+IF(M27=2,1,0)+IF(R27=2,1,0)+IF(W27=2,1,0)+IF(AG27=2,1,0)+IF(AL27=2,1,0)</f>
        <v>4</v>
      </c>
      <c r="AQ25" s="104"/>
      <c r="AR25" s="206">
        <f>IF((H27+M27+R27+W27+AG27+AL27)=0,10,(D27+I27+N27+S27+AC27+AH27)/(H27+M27+R27+W27+AG27+AL27))</f>
        <v>0.625</v>
      </c>
      <c r="AS25" s="62">
        <f>(E26+E27+E28+J26+J27+J28+O26+O27+O28+T26+T27+T28+AD26+AD27+AD28+AI26+AI27+AI28)/(G26+G27+G28+L26+L27+L28+Q26+Q27+Q28+V26+V27+V28+AF26+AF27+AF28+AK26+AK27+AK28)</f>
        <v>0.90476190476190477</v>
      </c>
      <c r="AT25" s="64"/>
      <c r="AU25" s="203">
        <f>BG26</f>
        <v>4</v>
      </c>
      <c r="AV25" s="36"/>
    </row>
    <row r="26" spans="1:59" s="9" customFormat="1" ht="10.95" customHeight="1" x14ac:dyDescent="0.2">
      <c r="A26" s="125"/>
      <c r="B26" s="126"/>
      <c r="C26" s="127"/>
      <c r="D26" s="15"/>
      <c r="E26" s="10">
        <f>AA6</f>
        <v>9</v>
      </c>
      <c r="F26" s="10" t="s">
        <v>38</v>
      </c>
      <c r="G26" s="10">
        <f>Y6</f>
        <v>15</v>
      </c>
      <c r="H26" s="14"/>
      <c r="I26" s="15"/>
      <c r="J26" s="10">
        <f>AA11</f>
        <v>8</v>
      </c>
      <c r="K26" s="10" t="s">
        <v>38</v>
      </c>
      <c r="L26" s="10">
        <f>Y11</f>
        <v>15</v>
      </c>
      <c r="M26" s="14"/>
      <c r="N26" s="15"/>
      <c r="O26" s="10">
        <f>AA16</f>
        <v>15</v>
      </c>
      <c r="P26" s="10" t="s">
        <v>38</v>
      </c>
      <c r="Q26" s="10">
        <f>Y16</f>
        <v>5</v>
      </c>
      <c r="R26" s="14"/>
      <c r="S26" s="15"/>
      <c r="T26" s="10">
        <f>AA21</f>
        <v>4</v>
      </c>
      <c r="U26" s="10" t="s">
        <v>38</v>
      </c>
      <c r="V26" s="10">
        <f>Y21</f>
        <v>15</v>
      </c>
      <c r="W26" s="14"/>
      <c r="X26" s="92"/>
      <c r="Y26" s="93"/>
      <c r="Z26" s="93"/>
      <c r="AA26" s="93"/>
      <c r="AB26" s="94"/>
      <c r="AC26" s="15"/>
      <c r="AD26" s="19">
        <v>15</v>
      </c>
      <c r="AE26" s="10" t="s">
        <v>38</v>
      </c>
      <c r="AF26" s="19">
        <v>9</v>
      </c>
      <c r="AG26" s="14"/>
      <c r="AH26" s="15"/>
      <c r="AI26" s="19">
        <v>15</v>
      </c>
      <c r="AJ26" s="10" t="s">
        <v>38</v>
      </c>
      <c r="AK26" s="19">
        <v>11</v>
      </c>
      <c r="AL26" s="14"/>
      <c r="AM26" s="100"/>
      <c r="AN26" s="101"/>
      <c r="AO26" s="101"/>
      <c r="AP26" s="101"/>
      <c r="AQ26" s="105"/>
      <c r="AR26" s="207"/>
      <c r="AS26" s="65"/>
      <c r="AT26" s="67"/>
      <c r="AU26" s="204"/>
      <c r="AV26" s="36"/>
      <c r="AX26" s="9">
        <f>AU25</f>
        <v>4</v>
      </c>
      <c r="AY26" s="9" t="str">
        <f>A25</f>
        <v>楽翔会B</v>
      </c>
      <c r="BE26" s="9">
        <f>AM25-AP25+AR25*10+AS25</f>
        <v>5.1547619047619051</v>
      </c>
      <c r="BF26" s="9">
        <f>BE26+AS25</f>
        <v>6.0595238095238102</v>
      </c>
      <c r="BG26" s="9">
        <f>IF(ISERROR(BF26),"",RANK(BF26,$BF$4:$BF$35))</f>
        <v>4</v>
      </c>
    </row>
    <row r="27" spans="1:59" s="9" customFormat="1" ht="10.95" customHeight="1" x14ac:dyDescent="0.2">
      <c r="A27" s="125"/>
      <c r="B27" s="126"/>
      <c r="C27" s="127"/>
      <c r="D27" s="15">
        <f t="shared" ref="D27" si="19">IF(E26&gt;G26,1)+IF(E27&gt;G27,1)+IF(E28&gt;G28,1)</f>
        <v>0</v>
      </c>
      <c r="E27" s="10">
        <f>AA7</f>
        <v>10</v>
      </c>
      <c r="F27" s="10" t="s">
        <v>38</v>
      </c>
      <c r="G27" s="10">
        <f>Y7</f>
        <v>15</v>
      </c>
      <c r="H27" s="14">
        <f t="shared" ref="H27" si="20">IF(G26&gt;E26,1)+IF(G27&gt;E27,1)+IF(G28&gt;E28,1)</f>
        <v>2</v>
      </c>
      <c r="I27" s="15">
        <f t="shared" ref="I27" si="21">IF(J26&gt;L26,1)+IF(J27&gt;L27,1)+IF(J28&gt;L28,1)</f>
        <v>0</v>
      </c>
      <c r="J27" s="10">
        <f>AA12</f>
        <v>13</v>
      </c>
      <c r="K27" s="10" t="s">
        <v>38</v>
      </c>
      <c r="L27" s="10">
        <f>Y12</f>
        <v>15</v>
      </c>
      <c r="M27" s="14">
        <f t="shared" ref="M27" si="22">IF(L26&gt;J26,1)+IF(L27&gt;J27,1)+IF(L28&gt;J28,1)</f>
        <v>2</v>
      </c>
      <c r="N27" s="15">
        <f t="shared" ref="N27" si="23">IF(O26&gt;Q26,1)+IF(O27&gt;Q27,1)+IF(O28&gt;Q28,1)</f>
        <v>2</v>
      </c>
      <c r="O27" s="10">
        <f>AA17</f>
        <v>15</v>
      </c>
      <c r="P27" s="10" t="s">
        <v>38</v>
      </c>
      <c r="Q27" s="10">
        <f>Y17</f>
        <v>12</v>
      </c>
      <c r="R27" s="14">
        <f t="shared" ref="R27" si="24">IF(Q26&gt;O26,1)+IF(Q27&gt;O27,1)+IF(Q28&gt;O28,1)</f>
        <v>0</v>
      </c>
      <c r="S27" s="15">
        <f t="shared" ref="S27" si="25">IF(T26&gt;V26,1)+IF(T27&gt;V27,1)+IF(T28&gt;V28,1)</f>
        <v>0</v>
      </c>
      <c r="T27" s="10">
        <f>AA22</f>
        <v>9</v>
      </c>
      <c r="U27" s="10" t="s">
        <v>38</v>
      </c>
      <c r="V27" s="10">
        <f>Y22</f>
        <v>15</v>
      </c>
      <c r="W27" s="14">
        <f t="shared" ref="W27" si="26">IF(V26&gt;T26,1)+IF(V27&gt;T27,1)+IF(V28&gt;T28,1)</f>
        <v>2</v>
      </c>
      <c r="X27" s="92"/>
      <c r="Y27" s="93"/>
      <c r="Z27" s="93"/>
      <c r="AA27" s="93"/>
      <c r="AB27" s="94"/>
      <c r="AC27" s="15">
        <f>IF(AD26&gt;AF26,1)+IF(AD27&gt;AF27,1)+IF(AD28&gt;AF28,1)</f>
        <v>2</v>
      </c>
      <c r="AD27" s="19">
        <v>15</v>
      </c>
      <c r="AE27" s="10" t="s">
        <v>38</v>
      </c>
      <c r="AF27" s="19">
        <v>11</v>
      </c>
      <c r="AG27" s="14">
        <f>IF(AF26&gt;AD26,1)+IF(AF27&gt;AD27,1)+IF(AF28&gt;AD28,1)</f>
        <v>0</v>
      </c>
      <c r="AH27" s="15">
        <f>IF(AI26&gt;AK26,1)+IF(AI27&gt;AK27,1)+IF(AI28&gt;AK28,1)</f>
        <v>1</v>
      </c>
      <c r="AI27" s="19">
        <v>13</v>
      </c>
      <c r="AJ27" s="10" t="s">
        <v>38</v>
      </c>
      <c r="AK27" s="19">
        <v>15</v>
      </c>
      <c r="AL27" s="14">
        <f>IF(AK26&gt;AI26,1)+IF(AK27&gt;AI27,1)+IF(AK28&gt;AI28,1)</f>
        <v>2</v>
      </c>
      <c r="AM27" s="100"/>
      <c r="AN27" s="101"/>
      <c r="AO27" s="101"/>
      <c r="AP27" s="101"/>
      <c r="AQ27" s="105"/>
      <c r="AR27" s="207"/>
      <c r="AS27" s="65"/>
      <c r="AT27" s="67"/>
      <c r="AU27" s="204"/>
      <c r="AV27" s="36"/>
    </row>
    <row r="28" spans="1:59" s="9" customFormat="1" ht="10.95" customHeight="1" x14ac:dyDescent="0.2">
      <c r="A28" s="125"/>
      <c r="B28" s="126"/>
      <c r="C28" s="127"/>
      <c r="D28" s="15"/>
      <c r="E28" s="10">
        <f>AA8</f>
        <v>0</v>
      </c>
      <c r="F28" s="10" t="s">
        <v>38</v>
      </c>
      <c r="G28" s="10">
        <f>Y8</f>
        <v>0</v>
      </c>
      <c r="H28" s="14"/>
      <c r="I28" s="15"/>
      <c r="J28" s="10">
        <f>AA13</f>
        <v>0</v>
      </c>
      <c r="K28" s="10" t="s">
        <v>38</v>
      </c>
      <c r="L28" s="10">
        <f>Y13</f>
        <v>0</v>
      </c>
      <c r="M28" s="14"/>
      <c r="N28" s="15"/>
      <c r="O28" s="10">
        <f>AA18</f>
        <v>0</v>
      </c>
      <c r="P28" s="10" t="s">
        <v>38</v>
      </c>
      <c r="Q28" s="10">
        <f>Y18</f>
        <v>0</v>
      </c>
      <c r="R28" s="14"/>
      <c r="S28" s="15"/>
      <c r="T28" s="10">
        <f>AA23</f>
        <v>0</v>
      </c>
      <c r="U28" s="10" t="s">
        <v>38</v>
      </c>
      <c r="V28" s="10">
        <f>Y23</f>
        <v>0</v>
      </c>
      <c r="W28" s="14"/>
      <c r="X28" s="92"/>
      <c r="Y28" s="93"/>
      <c r="Z28" s="93"/>
      <c r="AA28" s="93"/>
      <c r="AB28" s="94"/>
      <c r="AC28" s="15"/>
      <c r="AD28" s="19"/>
      <c r="AE28" s="10" t="s">
        <v>38</v>
      </c>
      <c r="AF28" s="19"/>
      <c r="AG28" s="14"/>
      <c r="AH28" s="15"/>
      <c r="AI28" s="19">
        <v>11</v>
      </c>
      <c r="AJ28" s="10" t="s">
        <v>38</v>
      </c>
      <c r="AK28" s="19">
        <v>15</v>
      </c>
      <c r="AL28" s="14"/>
      <c r="AM28" s="100"/>
      <c r="AN28" s="101"/>
      <c r="AO28" s="101"/>
      <c r="AP28" s="101"/>
      <c r="AQ28" s="105"/>
      <c r="AR28" s="207"/>
      <c r="AS28" s="65"/>
      <c r="AT28" s="67"/>
      <c r="AU28" s="204"/>
      <c r="AV28" s="36"/>
    </row>
    <row r="29" spans="1:59" s="9" customFormat="1" ht="10.95" customHeight="1" x14ac:dyDescent="0.2">
      <c r="A29" s="128"/>
      <c r="B29" s="129"/>
      <c r="C29" s="130"/>
      <c r="D29" s="13"/>
      <c r="E29" s="12"/>
      <c r="F29" s="12"/>
      <c r="G29" s="12"/>
      <c r="H29" s="11"/>
      <c r="I29" s="13"/>
      <c r="J29" s="12"/>
      <c r="K29" s="12"/>
      <c r="L29" s="12"/>
      <c r="M29" s="11"/>
      <c r="N29" s="13"/>
      <c r="O29" s="12"/>
      <c r="P29" s="12"/>
      <c r="Q29" s="12"/>
      <c r="R29" s="11"/>
      <c r="S29" s="13"/>
      <c r="T29" s="12"/>
      <c r="U29" s="12"/>
      <c r="V29" s="12"/>
      <c r="W29" s="11"/>
      <c r="X29" s="95"/>
      <c r="Y29" s="96"/>
      <c r="Z29" s="96"/>
      <c r="AA29" s="96"/>
      <c r="AB29" s="97"/>
      <c r="AC29" s="13"/>
      <c r="AD29" s="12"/>
      <c r="AE29" s="12"/>
      <c r="AF29" s="12"/>
      <c r="AG29" s="11"/>
      <c r="AH29" s="13"/>
      <c r="AI29" s="12"/>
      <c r="AJ29" s="12"/>
      <c r="AK29" s="12"/>
      <c r="AL29" s="11"/>
      <c r="AM29" s="102"/>
      <c r="AN29" s="103"/>
      <c r="AO29" s="103"/>
      <c r="AP29" s="103"/>
      <c r="AQ29" s="106"/>
      <c r="AR29" s="208"/>
      <c r="AS29" s="68"/>
      <c r="AT29" s="70"/>
      <c r="AU29" s="205"/>
      <c r="AV29" s="36"/>
    </row>
    <row r="30" spans="1:59" s="9" customFormat="1" ht="10.95" customHeight="1" x14ac:dyDescent="0.2">
      <c r="A30" s="125" t="s">
        <v>93</v>
      </c>
      <c r="B30" s="126"/>
      <c r="C30" s="127"/>
      <c r="D30" s="18"/>
      <c r="E30" s="17"/>
      <c r="F30" s="17" t="str">
        <f t="shared" ref="F30" si="27">IF(D32=2,"○",IF(H32=2,"●",""))</f>
        <v>●</v>
      </c>
      <c r="G30" s="17"/>
      <c r="H30" s="16"/>
      <c r="I30" s="18"/>
      <c r="J30" s="17"/>
      <c r="K30" s="17" t="str">
        <f t="shared" ref="K30" si="28">IF(I32=2,"○",IF(M32=2,"●",""))</f>
        <v>●</v>
      </c>
      <c r="L30" s="17"/>
      <c r="M30" s="16"/>
      <c r="N30" s="18"/>
      <c r="O30" s="17"/>
      <c r="P30" s="17" t="str">
        <f t="shared" ref="P30" si="29">IF(N32=2,"○",IF(R32=2,"●",""))</f>
        <v>●</v>
      </c>
      <c r="Q30" s="17"/>
      <c r="R30" s="16"/>
      <c r="S30" s="18"/>
      <c r="T30" s="17"/>
      <c r="U30" s="17" t="str">
        <f t="shared" ref="U30" si="30">IF(S32=2,"○",IF(W32=2,"●",""))</f>
        <v>●</v>
      </c>
      <c r="V30" s="17"/>
      <c r="W30" s="16"/>
      <c r="X30" s="18"/>
      <c r="Y30" s="17"/>
      <c r="Z30" s="17" t="str">
        <f t="shared" ref="Z30" si="31">IF(X32=2,"○",IF(AB32=2,"●",""))</f>
        <v>●</v>
      </c>
      <c r="AA30" s="17"/>
      <c r="AB30" s="16"/>
      <c r="AC30" s="89"/>
      <c r="AD30" s="90"/>
      <c r="AE30" s="90"/>
      <c r="AF30" s="90"/>
      <c r="AG30" s="91"/>
      <c r="AH30" s="18"/>
      <c r="AI30" s="17"/>
      <c r="AJ30" s="17" t="str">
        <f>IF(AH32=2,"○",IF(AL32=2,"●",""))</f>
        <v>○</v>
      </c>
      <c r="AK30" s="17"/>
      <c r="AL30" s="16"/>
      <c r="AM30" s="98">
        <f>IF(D32=2,1,0)+IF(I32=2,1,0)+IF(N32=2,1,0)+IF(S32=2,1,0)+IF(X32=2,1,0)+IF(AH32=2,1,0)</f>
        <v>1</v>
      </c>
      <c r="AN30" s="99"/>
      <c r="AO30" s="99" t="s">
        <v>37</v>
      </c>
      <c r="AP30" s="99">
        <f>IF(H32=2,1,0)+IF(M32=2,1,0)+IF(R32=2,1,0)+IF(W32=2,1,0)+IF(AB32=2,1,0)+IF(AL32=2,1,0)</f>
        <v>5</v>
      </c>
      <c r="AQ30" s="104"/>
      <c r="AR30" s="206">
        <f>IF((H32+M32+R32+W32+AB32+AL32)=0,10,(D32+I32+N32+S32+X32+AH32)/(H32+M32+R32+W32+AB32+AL32))</f>
        <v>0.4</v>
      </c>
      <c r="AS30" s="62">
        <f>(E31+E32+E33+J31+J32+J33+O31+O32+O33+T31+T32+T33+Y31+Y32+Y33+AI31+AI32+AI33)/(G31+G32+G33+L31+L32+L33+Q31+Q32+Q33+V31+V32+V33+AA31+AA32+AA33+AK31+AK32+AK33)</f>
        <v>0.99470899470899465</v>
      </c>
      <c r="AT30" s="64"/>
      <c r="AU30" s="203">
        <f>BG31</f>
        <v>6</v>
      </c>
      <c r="AV30" s="36"/>
    </row>
    <row r="31" spans="1:59" s="9" customFormat="1" ht="10.95" customHeight="1" x14ac:dyDescent="0.2">
      <c r="A31" s="125"/>
      <c r="B31" s="126"/>
      <c r="C31" s="127"/>
      <c r="D31" s="15"/>
      <c r="E31" s="10">
        <f>AF6</f>
        <v>15</v>
      </c>
      <c r="F31" s="10" t="s">
        <v>38</v>
      </c>
      <c r="G31" s="10">
        <f>AD6</f>
        <v>17</v>
      </c>
      <c r="H31" s="14"/>
      <c r="I31" s="15"/>
      <c r="J31" s="10">
        <f>AF11</f>
        <v>15</v>
      </c>
      <c r="K31" s="10" t="s">
        <v>38</v>
      </c>
      <c r="L31" s="10">
        <f>AD11</f>
        <v>4</v>
      </c>
      <c r="M31" s="14"/>
      <c r="N31" s="15"/>
      <c r="O31" s="10">
        <f>AF16</f>
        <v>15</v>
      </c>
      <c r="P31" s="10" t="s">
        <v>38</v>
      </c>
      <c r="Q31" s="10">
        <f>AD16</f>
        <v>17</v>
      </c>
      <c r="R31" s="14"/>
      <c r="S31" s="15"/>
      <c r="T31" s="10">
        <f>AF21</f>
        <v>11</v>
      </c>
      <c r="U31" s="10" t="s">
        <v>38</v>
      </c>
      <c r="V31" s="10">
        <f>AD21</f>
        <v>15</v>
      </c>
      <c r="W31" s="14"/>
      <c r="X31" s="15"/>
      <c r="Y31" s="10">
        <f>AF26</f>
        <v>9</v>
      </c>
      <c r="Z31" s="10" t="s">
        <v>38</v>
      </c>
      <c r="AA31" s="10">
        <f>AD26</f>
        <v>15</v>
      </c>
      <c r="AB31" s="14"/>
      <c r="AC31" s="92"/>
      <c r="AD31" s="93"/>
      <c r="AE31" s="93"/>
      <c r="AF31" s="93"/>
      <c r="AG31" s="94"/>
      <c r="AH31" s="15"/>
      <c r="AI31" s="19">
        <v>15</v>
      </c>
      <c r="AJ31" s="10" t="s">
        <v>38</v>
      </c>
      <c r="AK31" s="19">
        <v>6</v>
      </c>
      <c r="AL31" s="14"/>
      <c r="AM31" s="100"/>
      <c r="AN31" s="101"/>
      <c r="AO31" s="101"/>
      <c r="AP31" s="101"/>
      <c r="AQ31" s="105"/>
      <c r="AR31" s="207"/>
      <c r="AS31" s="65"/>
      <c r="AT31" s="67"/>
      <c r="AU31" s="204"/>
      <c r="AV31" s="36"/>
      <c r="AX31" s="9">
        <f>AU30</f>
        <v>6</v>
      </c>
      <c r="AY31" s="9" t="str">
        <f>A30</f>
        <v>楽翔会C</v>
      </c>
      <c r="BE31" s="9">
        <f>AM30-AP30+AR30*10+AS30</f>
        <v>0.99470899470899465</v>
      </c>
      <c r="BF31" s="9">
        <f>BE31+AS30</f>
        <v>1.9894179894179893</v>
      </c>
      <c r="BG31" s="9">
        <f>IF(ISERROR(BF31),"",RANK(BF31,$BF$4:$BF$36))</f>
        <v>6</v>
      </c>
    </row>
    <row r="32" spans="1:59" s="9" customFormat="1" ht="10.95" customHeight="1" x14ac:dyDescent="0.2">
      <c r="A32" s="125"/>
      <c r="B32" s="126"/>
      <c r="C32" s="127"/>
      <c r="D32" s="15">
        <f t="shared" ref="D32" si="32">IF(E31&gt;G31,1)+IF(E32&gt;G32,1)+IF(E33&gt;G33,1)</f>
        <v>0</v>
      </c>
      <c r="E32" s="10">
        <f>AF7</f>
        <v>13</v>
      </c>
      <c r="F32" s="10" t="s">
        <v>38</v>
      </c>
      <c r="G32" s="10">
        <f>AD7</f>
        <v>15</v>
      </c>
      <c r="H32" s="14">
        <f t="shared" ref="H32" si="33">IF(G31&gt;E31,1)+IF(G32&gt;E32,1)+IF(G33&gt;E33,1)</f>
        <v>2</v>
      </c>
      <c r="I32" s="15">
        <f t="shared" ref="I32" si="34">IF(J31&gt;L31,1)+IF(J32&gt;L32,1)+IF(J33&gt;L33,1)</f>
        <v>1</v>
      </c>
      <c r="J32" s="10">
        <f>AF12</f>
        <v>13</v>
      </c>
      <c r="K32" s="10" t="s">
        <v>38</v>
      </c>
      <c r="L32" s="10">
        <f>AD12</f>
        <v>15</v>
      </c>
      <c r="M32" s="14">
        <f t="shared" ref="M32" si="35">IF(L31&gt;J31,1)+IF(L32&gt;J32,1)+IF(L33&gt;J33,1)</f>
        <v>2</v>
      </c>
      <c r="N32" s="15">
        <f t="shared" ref="N32" si="36">IF(O31&gt;Q31,1)+IF(O32&gt;Q32,1)+IF(O33&gt;Q33,1)</f>
        <v>1</v>
      </c>
      <c r="O32" s="10">
        <f>AF17</f>
        <v>15</v>
      </c>
      <c r="P32" s="10" t="s">
        <v>38</v>
      </c>
      <c r="Q32" s="10">
        <f>AD17</f>
        <v>10</v>
      </c>
      <c r="R32" s="14">
        <f t="shared" ref="R32" si="37">IF(Q31&gt;O31,1)+IF(Q32&gt;O32,1)+IF(Q33&gt;O33,1)</f>
        <v>2</v>
      </c>
      <c r="S32" s="15">
        <f t="shared" ref="S32" si="38">IF(T31&gt;V31,1)+IF(T32&gt;V32,1)+IF(T33&gt;V33,1)</f>
        <v>0</v>
      </c>
      <c r="T32" s="10">
        <f>AF22</f>
        <v>16</v>
      </c>
      <c r="U32" s="10" t="s">
        <v>38</v>
      </c>
      <c r="V32" s="10">
        <f>AD22</f>
        <v>17</v>
      </c>
      <c r="W32" s="14">
        <f t="shared" ref="W32" si="39">IF(V31&gt;T31,1)+IF(V32&gt;T32,1)+IF(V33&gt;T33,1)</f>
        <v>2</v>
      </c>
      <c r="X32" s="15">
        <f t="shared" ref="X32" si="40">IF(Y31&gt;AA31,1)+IF(Y32&gt;AA32,1)+IF(Y33&gt;AA33,1)</f>
        <v>0</v>
      </c>
      <c r="Y32" s="10">
        <f>AF27</f>
        <v>11</v>
      </c>
      <c r="Z32" s="10" t="s">
        <v>38</v>
      </c>
      <c r="AA32" s="10">
        <f>AD27</f>
        <v>15</v>
      </c>
      <c r="AB32" s="14">
        <f t="shared" ref="AB32" si="41">IF(AA31&gt;Y31,1)+IF(AA32&gt;Y32,1)+IF(AA33&gt;Y33,1)</f>
        <v>2</v>
      </c>
      <c r="AC32" s="92"/>
      <c r="AD32" s="93"/>
      <c r="AE32" s="93"/>
      <c r="AF32" s="93"/>
      <c r="AG32" s="94"/>
      <c r="AH32" s="15">
        <f>IF(AI31&gt;AK31,1)+IF(AI32&gt;AK32,1)+IF(AI33&gt;AK33,1)</f>
        <v>2</v>
      </c>
      <c r="AI32" s="19">
        <v>15</v>
      </c>
      <c r="AJ32" s="10" t="s">
        <v>38</v>
      </c>
      <c r="AK32" s="19">
        <v>13</v>
      </c>
      <c r="AL32" s="14">
        <f>IF(AK31&gt;AI31,1)+IF(AK32&gt;AI32,1)+IF(AK33&gt;AI33,1)</f>
        <v>0</v>
      </c>
      <c r="AM32" s="100"/>
      <c r="AN32" s="101"/>
      <c r="AO32" s="101"/>
      <c r="AP32" s="101"/>
      <c r="AQ32" s="105"/>
      <c r="AR32" s="207"/>
      <c r="AS32" s="65"/>
      <c r="AT32" s="67"/>
      <c r="AU32" s="204"/>
      <c r="AV32" s="36"/>
    </row>
    <row r="33" spans="1:59" s="9" customFormat="1" ht="10.95" customHeight="1" x14ac:dyDescent="0.2">
      <c r="A33" s="125"/>
      <c r="B33" s="126"/>
      <c r="C33" s="127"/>
      <c r="D33" s="15"/>
      <c r="E33" s="10">
        <f>AF8</f>
        <v>0</v>
      </c>
      <c r="F33" s="10" t="s">
        <v>38</v>
      </c>
      <c r="G33" s="10">
        <f>AD8</f>
        <v>0</v>
      </c>
      <c r="H33" s="14"/>
      <c r="I33" s="15"/>
      <c r="J33" s="10">
        <f>AF13</f>
        <v>13</v>
      </c>
      <c r="K33" s="10" t="s">
        <v>38</v>
      </c>
      <c r="L33" s="10">
        <f>AD13</f>
        <v>15</v>
      </c>
      <c r="M33" s="14"/>
      <c r="N33" s="15"/>
      <c r="O33" s="10">
        <f>AF18</f>
        <v>12</v>
      </c>
      <c r="P33" s="10" t="s">
        <v>38</v>
      </c>
      <c r="Q33" s="10">
        <f>AD18</f>
        <v>15</v>
      </c>
      <c r="R33" s="14"/>
      <c r="S33" s="15"/>
      <c r="T33" s="10">
        <f>AF23</f>
        <v>0</v>
      </c>
      <c r="U33" s="10" t="s">
        <v>38</v>
      </c>
      <c r="V33" s="10">
        <f>AD23</f>
        <v>0</v>
      </c>
      <c r="W33" s="14"/>
      <c r="X33" s="15"/>
      <c r="Y33" s="10">
        <f>AF28</f>
        <v>0</v>
      </c>
      <c r="Z33" s="10" t="s">
        <v>38</v>
      </c>
      <c r="AA33" s="10">
        <f>AD28</f>
        <v>0</v>
      </c>
      <c r="AB33" s="14"/>
      <c r="AC33" s="92"/>
      <c r="AD33" s="93"/>
      <c r="AE33" s="93"/>
      <c r="AF33" s="93"/>
      <c r="AG33" s="94"/>
      <c r="AH33" s="15"/>
      <c r="AI33" s="19"/>
      <c r="AJ33" s="10" t="s">
        <v>38</v>
      </c>
      <c r="AK33" s="19"/>
      <c r="AL33" s="14"/>
      <c r="AM33" s="100"/>
      <c r="AN33" s="101"/>
      <c r="AO33" s="101"/>
      <c r="AP33" s="101"/>
      <c r="AQ33" s="105"/>
      <c r="AR33" s="207"/>
      <c r="AS33" s="65"/>
      <c r="AT33" s="67"/>
      <c r="AU33" s="204"/>
      <c r="AV33" s="36"/>
    </row>
    <row r="34" spans="1:59" s="9" customFormat="1" ht="10.95" customHeight="1" x14ac:dyDescent="0.2">
      <c r="A34" s="128"/>
      <c r="B34" s="129"/>
      <c r="C34" s="130"/>
      <c r="D34" s="13"/>
      <c r="E34" s="12"/>
      <c r="F34" s="12"/>
      <c r="G34" s="12"/>
      <c r="H34" s="11"/>
      <c r="I34" s="13"/>
      <c r="J34" s="12"/>
      <c r="K34" s="12"/>
      <c r="L34" s="12"/>
      <c r="M34" s="11"/>
      <c r="N34" s="13"/>
      <c r="O34" s="12"/>
      <c r="P34" s="12"/>
      <c r="Q34" s="12"/>
      <c r="R34" s="11"/>
      <c r="S34" s="13"/>
      <c r="T34" s="12"/>
      <c r="U34" s="12"/>
      <c r="V34" s="12"/>
      <c r="W34" s="11"/>
      <c r="X34" s="13"/>
      <c r="Y34" s="12"/>
      <c r="Z34" s="12"/>
      <c r="AA34" s="12"/>
      <c r="AB34" s="11"/>
      <c r="AC34" s="95"/>
      <c r="AD34" s="96"/>
      <c r="AE34" s="96"/>
      <c r="AF34" s="96"/>
      <c r="AG34" s="97"/>
      <c r="AH34" s="13"/>
      <c r="AI34" s="12"/>
      <c r="AJ34" s="12"/>
      <c r="AK34" s="12"/>
      <c r="AL34" s="11"/>
      <c r="AM34" s="102"/>
      <c r="AN34" s="103"/>
      <c r="AO34" s="103"/>
      <c r="AP34" s="103"/>
      <c r="AQ34" s="106"/>
      <c r="AR34" s="208"/>
      <c r="AS34" s="68"/>
      <c r="AT34" s="70"/>
      <c r="AU34" s="205"/>
      <c r="AV34" s="36"/>
    </row>
    <row r="35" spans="1:59" s="9" customFormat="1" ht="10.95" customHeight="1" x14ac:dyDescent="0.2">
      <c r="A35" s="125" t="s">
        <v>59</v>
      </c>
      <c r="B35" s="126"/>
      <c r="C35" s="127"/>
      <c r="D35" s="18"/>
      <c r="E35" s="17"/>
      <c r="F35" s="17" t="str">
        <f t="shared" ref="F35" si="42">IF(D37=2,"○",IF(H37=2,"●",""))</f>
        <v>●</v>
      </c>
      <c r="G35" s="17"/>
      <c r="H35" s="16"/>
      <c r="I35" s="18"/>
      <c r="J35" s="17"/>
      <c r="K35" s="17" t="str">
        <f t="shared" ref="K35" si="43">IF(I37=2,"○",IF(M37=2,"●",""))</f>
        <v>●</v>
      </c>
      <c r="L35" s="17"/>
      <c r="M35" s="16"/>
      <c r="N35" s="18"/>
      <c r="O35" s="17"/>
      <c r="P35" s="17" t="str">
        <f t="shared" ref="P35" si="44">IF(N37=2,"○",IF(R37=2,"●",""))</f>
        <v>●</v>
      </c>
      <c r="Q35" s="17"/>
      <c r="R35" s="16"/>
      <c r="S35" s="18"/>
      <c r="T35" s="17"/>
      <c r="U35" s="17" t="str">
        <f t="shared" ref="U35" si="45">IF(S37=2,"○",IF(W37=2,"●",""))</f>
        <v>●</v>
      </c>
      <c r="V35" s="17"/>
      <c r="W35" s="16"/>
      <c r="X35" s="18"/>
      <c r="Y35" s="17"/>
      <c r="Z35" s="17" t="str">
        <f t="shared" ref="Z35" si="46">IF(X37=2,"○",IF(AB37=2,"●",""))</f>
        <v>○</v>
      </c>
      <c r="AA35" s="17"/>
      <c r="AB35" s="16"/>
      <c r="AC35" s="18"/>
      <c r="AD35" s="17"/>
      <c r="AE35" s="17" t="str">
        <f t="shared" ref="AE35" si="47">IF(AC37=2,"○",IF(AG37=2,"●",""))</f>
        <v>●</v>
      </c>
      <c r="AF35" s="17"/>
      <c r="AG35" s="16"/>
      <c r="AH35" s="89"/>
      <c r="AI35" s="90"/>
      <c r="AJ35" s="90"/>
      <c r="AK35" s="90"/>
      <c r="AL35" s="91"/>
      <c r="AM35" s="98">
        <f>IF(D37=2,1,0)+IF(I37=2,1,0)+IF(N37=2,1,0)+IF(S37=2,1,0)+IF(X37=2,1,0)+IF(AC37=2,1,0)</f>
        <v>1</v>
      </c>
      <c r="AN35" s="99"/>
      <c r="AO35" s="99" t="s">
        <v>37</v>
      </c>
      <c r="AP35" s="99">
        <f>IF(H37=2,1,0)+IF(M37=2,1,0)+IF(R37=2,1,0)+IF(W37=2,1,0)+IF(AB37=2,1,0)+IF(AG37=2,1,0)</f>
        <v>5</v>
      </c>
      <c r="AQ35" s="104"/>
      <c r="AR35" s="206">
        <f>IF((H37+M37+R37+W37+AB37+AG37)=0,10,(D37+I37+N37+S37+X37+AC37)/(H37+M37+R37+W37+AB37+AG37))</f>
        <v>0.36363636363636365</v>
      </c>
      <c r="AS35" s="62">
        <f>(E36+E37+E38+J36+J37+J38+O36+O37+O38+T36+T37+T38+Y36+Y37+Y38+AD36+AD37+AD38)/(G36+G37+G38+L36+L37+L38+Q36+Q37+Q38+V36+V37+V38+AA36+AA37+AA38+AF36+AF37+AF38)</f>
        <v>0.81428571428571428</v>
      </c>
      <c r="AT35" s="64"/>
      <c r="AU35" s="203">
        <f>BG36</f>
        <v>7</v>
      </c>
      <c r="AV35" s="36"/>
    </row>
    <row r="36" spans="1:59" s="9" customFormat="1" ht="10.95" customHeight="1" x14ac:dyDescent="0.2">
      <c r="A36" s="125"/>
      <c r="B36" s="126"/>
      <c r="C36" s="127"/>
      <c r="D36" s="15"/>
      <c r="E36" s="10">
        <f>AK6</f>
        <v>11</v>
      </c>
      <c r="F36" s="10" t="s">
        <v>38</v>
      </c>
      <c r="G36" s="10">
        <f>AI6</f>
        <v>15</v>
      </c>
      <c r="H36" s="14"/>
      <c r="I36" s="15"/>
      <c r="J36" s="10">
        <f>AK11</f>
        <v>15</v>
      </c>
      <c r="K36" s="10" t="s">
        <v>38</v>
      </c>
      <c r="L36" s="10">
        <f>AI11</f>
        <v>13</v>
      </c>
      <c r="M36" s="14"/>
      <c r="N36" s="15"/>
      <c r="O36" s="10">
        <f>AK16</f>
        <v>9</v>
      </c>
      <c r="P36" s="10" t="s">
        <v>38</v>
      </c>
      <c r="Q36" s="10">
        <f>AI16</f>
        <v>15</v>
      </c>
      <c r="R36" s="14"/>
      <c r="S36" s="15"/>
      <c r="T36" s="10">
        <f>AK21</f>
        <v>9</v>
      </c>
      <c r="U36" s="10" t="s">
        <v>38</v>
      </c>
      <c r="V36" s="10">
        <f>AI21</f>
        <v>15</v>
      </c>
      <c r="W36" s="14"/>
      <c r="X36" s="15"/>
      <c r="Y36" s="10">
        <f>AK26</f>
        <v>11</v>
      </c>
      <c r="Z36" s="10" t="s">
        <v>38</v>
      </c>
      <c r="AA36" s="10">
        <f>AI26</f>
        <v>15</v>
      </c>
      <c r="AB36" s="14"/>
      <c r="AC36" s="15"/>
      <c r="AD36" s="10">
        <f>AK31</f>
        <v>6</v>
      </c>
      <c r="AE36" s="10" t="s">
        <v>38</v>
      </c>
      <c r="AF36" s="10">
        <f>AI31</f>
        <v>15</v>
      </c>
      <c r="AG36" s="14"/>
      <c r="AH36" s="92"/>
      <c r="AI36" s="93"/>
      <c r="AJ36" s="93"/>
      <c r="AK36" s="93"/>
      <c r="AL36" s="94"/>
      <c r="AM36" s="100"/>
      <c r="AN36" s="101"/>
      <c r="AO36" s="101"/>
      <c r="AP36" s="101"/>
      <c r="AQ36" s="105"/>
      <c r="AR36" s="207"/>
      <c r="AS36" s="65"/>
      <c r="AT36" s="67"/>
      <c r="AU36" s="204"/>
      <c r="AV36" s="36"/>
      <c r="AX36" s="9">
        <f>AU35</f>
        <v>7</v>
      </c>
      <c r="AY36" s="9" t="str">
        <f>A35</f>
        <v>Winout</v>
      </c>
      <c r="BE36" s="9">
        <f>AM35-AP35+AR35*10+AS35</f>
        <v>0.45064935064935097</v>
      </c>
      <c r="BF36" s="9">
        <f>BE36+AS35</f>
        <v>1.2649350649350652</v>
      </c>
      <c r="BG36" s="9">
        <f>IF(ISERROR(BF36),"",RANK(BF36,$BF$4:$BF$36))</f>
        <v>7</v>
      </c>
    </row>
    <row r="37" spans="1:59" s="9" customFormat="1" ht="10.95" customHeight="1" x14ac:dyDescent="0.2">
      <c r="A37" s="125"/>
      <c r="B37" s="126"/>
      <c r="C37" s="127"/>
      <c r="D37" s="15">
        <f t="shared" ref="D37" si="48">IF(E36&gt;G36,1)+IF(E37&gt;G37,1)+IF(E38&gt;G38,1)</f>
        <v>0</v>
      </c>
      <c r="E37" s="10">
        <f>AK7</f>
        <v>11</v>
      </c>
      <c r="F37" s="10" t="s">
        <v>38</v>
      </c>
      <c r="G37" s="10">
        <f>AI7</f>
        <v>15</v>
      </c>
      <c r="H37" s="14">
        <f t="shared" ref="H37" si="49">IF(G36&gt;E36,1)+IF(G37&gt;E37,1)+IF(G38&gt;E38,1)</f>
        <v>2</v>
      </c>
      <c r="I37" s="15">
        <f t="shared" ref="I37" si="50">IF(J36&gt;L36,1)+IF(J37&gt;L37,1)+IF(J38&gt;L38,1)</f>
        <v>1</v>
      </c>
      <c r="J37" s="10">
        <f>AK12</f>
        <v>9</v>
      </c>
      <c r="K37" s="10" t="s">
        <v>38</v>
      </c>
      <c r="L37" s="10">
        <f>AI12</f>
        <v>15</v>
      </c>
      <c r="M37" s="14">
        <f t="shared" ref="M37" si="51">IF(L36&gt;J36,1)+IF(L37&gt;J37,1)+IF(L38&gt;J38,1)</f>
        <v>2</v>
      </c>
      <c r="N37" s="15">
        <f t="shared" ref="N37" si="52">IF(O36&gt;Q36,1)+IF(O37&gt;Q37,1)+IF(O38&gt;Q38,1)</f>
        <v>1</v>
      </c>
      <c r="O37" s="10">
        <f>AK17</f>
        <v>15</v>
      </c>
      <c r="P37" s="10" t="s">
        <v>38</v>
      </c>
      <c r="Q37" s="10">
        <f>AI17</f>
        <v>8</v>
      </c>
      <c r="R37" s="14">
        <f t="shared" ref="R37" si="53">IF(Q36&gt;O36,1)+IF(Q37&gt;O37,1)+IF(Q38&gt;O38,1)</f>
        <v>2</v>
      </c>
      <c r="S37" s="15">
        <f t="shared" ref="S37" si="54">IF(T36&gt;V36,1)+IF(T37&gt;V37,1)+IF(T38&gt;V38,1)</f>
        <v>0</v>
      </c>
      <c r="T37" s="10">
        <f>AK22</f>
        <v>9</v>
      </c>
      <c r="U37" s="10" t="s">
        <v>38</v>
      </c>
      <c r="V37" s="10">
        <f>AI22</f>
        <v>15</v>
      </c>
      <c r="W37" s="14">
        <f t="shared" ref="W37" si="55">IF(V36&gt;T36,1)+IF(V37&gt;T37,1)+IF(V38&gt;T38,1)</f>
        <v>2</v>
      </c>
      <c r="X37" s="15">
        <f t="shared" ref="X37" si="56">IF(Y36&gt;AA36,1)+IF(Y37&gt;AA37,1)+IF(Y38&gt;AA38,1)</f>
        <v>2</v>
      </c>
      <c r="Y37" s="10">
        <f>AK27</f>
        <v>15</v>
      </c>
      <c r="Z37" s="10" t="s">
        <v>38</v>
      </c>
      <c r="AA37" s="10">
        <f>AI27</f>
        <v>13</v>
      </c>
      <c r="AB37" s="14">
        <f t="shared" ref="AB37" si="57">IF(AA36&gt;Y36,1)+IF(AA37&gt;Y37,1)+IF(AA38&gt;Y38,1)</f>
        <v>1</v>
      </c>
      <c r="AC37" s="15">
        <f t="shared" ref="AC37" si="58">IF(AD36&gt;AF36,1)+IF(AD37&gt;AF37,1)+IF(AD38&gt;AF38,1)</f>
        <v>0</v>
      </c>
      <c r="AD37" s="10">
        <f>AK32</f>
        <v>13</v>
      </c>
      <c r="AE37" s="10" t="s">
        <v>38</v>
      </c>
      <c r="AF37" s="10">
        <f>AI32</f>
        <v>15</v>
      </c>
      <c r="AG37" s="14">
        <f t="shared" ref="AG37" si="59">IF(AF36&gt;AD36,1)+IF(AF37&gt;AD37,1)+IF(AF38&gt;AD38,1)</f>
        <v>2</v>
      </c>
      <c r="AH37" s="92"/>
      <c r="AI37" s="93"/>
      <c r="AJ37" s="93"/>
      <c r="AK37" s="93"/>
      <c r="AL37" s="94"/>
      <c r="AM37" s="100"/>
      <c r="AN37" s="101"/>
      <c r="AO37" s="101"/>
      <c r="AP37" s="101"/>
      <c r="AQ37" s="105"/>
      <c r="AR37" s="207"/>
      <c r="AS37" s="65"/>
      <c r="AT37" s="67"/>
      <c r="AU37" s="204"/>
      <c r="AV37" s="36"/>
    </row>
    <row r="38" spans="1:59" s="9" customFormat="1" ht="10.95" customHeight="1" x14ac:dyDescent="0.2">
      <c r="A38" s="125"/>
      <c r="B38" s="126"/>
      <c r="C38" s="127"/>
      <c r="D38" s="15"/>
      <c r="E38" s="10">
        <f>AK8</f>
        <v>0</v>
      </c>
      <c r="F38" s="10" t="s">
        <v>38</v>
      </c>
      <c r="G38" s="10">
        <f>AI8</f>
        <v>0</v>
      </c>
      <c r="H38" s="14"/>
      <c r="I38" s="15"/>
      <c r="J38" s="10">
        <f>AK13</f>
        <v>12</v>
      </c>
      <c r="K38" s="10" t="s">
        <v>38</v>
      </c>
      <c r="L38" s="10">
        <f>AI13</f>
        <v>15</v>
      </c>
      <c r="M38" s="14"/>
      <c r="N38" s="15"/>
      <c r="O38" s="10">
        <f>AK18</f>
        <v>11</v>
      </c>
      <c r="P38" s="10" t="s">
        <v>38</v>
      </c>
      <c r="Q38" s="10">
        <f>AI18</f>
        <v>15</v>
      </c>
      <c r="R38" s="14"/>
      <c r="S38" s="15"/>
      <c r="T38" s="10">
        <f>AK23</f>
        <v>0</v>
      </c>
      <c r="U38" s="10" t="s">
        <v>38</v>
      </c>
      <c r="V38" s="10">
        <f>AI23</f>
        <v>0</v>
      </c>
      <c r="W38" s="14"/>
      <c r="X38" s="15"/>
      <c r="Y38" s="10">
        <f>AK28</f>
        <v>15</v>
      </c>
      <c r="Z38" s="10" t="s">
        <v>38</v>
      </c>
      <c r="AA38" s="10">
        <f>AI28</f>
        <v>11</v>
      </c>
      <c r="AB38" s="14"/>
      <c r="AC38" s="15"/>
      <c r="AD38" s="10">
        <f>AK33</f>
        <v>0</v>
      </c>
      <c r="AE38" s="10" t="s">
        <v>38</v>
      </c>
      <c r="AF38" s="10">
        <f>AI33</f>
        <v>0</v>
      </c>
      <c r="AG38" s="14"/>
      <c r="AH38" s="92"/>
      <c r="AI38" s="93"/>
      <c r="AJ38" s="93"/>
      <c r="AK38" s="93"/>
      <c r="AL38" s="94"/>
      <c r="AM38" s="100"/>
      <c r="AN38" s="101"/>
      <c r="AO38" s="101"/>
      <c r="AP38" s="101"/>
      <c r="AQ38" s="105"/>
      <c r="AR38" s="207"/>
      <c r="AS38" s="65"/>
      <c r="AT38" s="67"/>
      <c r="AU38" s="204"/>
      <c r="AV38" s="36"/>
    </row>
    <row r="39" spans="1:59" s="9" customFormat="1" ht="10.95" customHeight="1" x14ac:dyDescent="0.2">
      <c r="A39" s="128"/>
      <c r="B39" s="129"/>
      <c r="C39" s="130"/>
      <c r="D39" s="13"/>
      <c r="E39" s="12"/>
      <c r="F39" s="12"/>
      <c r="G39" s="12"/>
      <c r="H39" s="11"/>
      <c r="I39" s="13"/>
      <c r="J39" s="12"/>
      <c r="K39" s="12"/>
      <c r="L39" s="12"/>
      <c r="M39" s="11"/>
      <c r="N39" s="13"/>
      <c r="O39" s="12"/>
      <c r="P39" s="12"/>
      <c r="Q39" s="12"/>
      <c r="R39" s="11"/>
      <c r="S39" s="13"/>
      <c r="T39" s="12"/>
      <c r="U39" s="12"/>
      <c r="V39" s="12"/>
      <c r="W39" s="11"/>
      <c r="X39" s="13"/>
      <c r="Y39" s="12"/>
      <c r="Z39" s="12"/>
      <c r="AA39" s="12"/>
      <c r="AB39" s="11"/>
      <c r="AC39" s="13"/>
      <c r="AD39" s="12"/>
      <c r="AE39" s="12"/>
      <c r="AF39" s="12"/>
      <c r="AG39" s="11"/>
      <c r="AH39" s="95"/>
      <c r="AI39" s="96"/>
      <c r="AJ39" s="96"/>
      <c r="AK39" s="96"/>
      <c r="AL39" s="97"/>
      <c r="AM39" s="102"/>
      <c r="AN39" s="103"/>
      <c r="AO39" s="103"/>
      <c r="AP39" s="103"/>
      <c r="AQ39" s="106"/>
      <c r="AR39" s="208"/>
      <c r="AS39" s="68"/>
      <c r="AT39" s="70"/>
      <c r="AU39" s="205"/>
      <c r="AV39" s="36"/>
    </row>
    <row r="40" spans="1:59" s="9" customFormat="1" ht="14.25" customHeight="1" x14ac:dyDescent="0.2">
      <c r="A40" s="32"/>
      <c r="B40" s="32"/>
      <c r="C40" s="32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2"/>
      <c r="AI40" s="32"/>
      <c r="AJ40" s="32"/>
      <c r="AK40" s="32"/>
      <c r="AL40" s="32"/>
      <c r="AM40" s="32"/>
      <c r="AN40" s="32"/>
      <c r="AO40" s="32"/>
      <c r="AP40" s="32"/>
      <c r="AQ40" s="36"/>
    </row>
    <row r="41" spans="1:59" s="9" customFormat="1" ht="14.25" customHeight="1" x14ac:dyDescent="0.2">
      <c r="A41" s="32"/>
      <c r="B41" s="193" t="s">
        <v>96</v>
      </c>
      <c r="C41" s="193"/>
      <c r="D41" s="193"/>
      <c r="E41" s="193"/>
      <c r="F41" s="193"/>
      <c r="G41" s="33"/>
      <c r="H41" s="33"/>
      <c r="I41" s="33"/>
      <c r="J41" s="33"/>
      <c r="K41" s="33"/>
      <c r="L41" s="33"/>
      <c r="M41" s="33"/>
      <c r="N41" s="194" t="s">
        <v>97</v>
      </c>
      <c r="O41" s="194"/>
      <c r="P41" s="194"/>
      <c r="Q41" s="194"/>
      <c r="R41" s="194"/>
      <c r="S41" s="33"/>
      <c r="T41" s="33"/>
      <c r="U41" s="33"/>
      <c r="V41" s="33"/>
      <c r="W41" s="33"/>
      <c r="X41" s="194" t="s">
        <v>49</v>
      </c>
      <c r="Y41" s="194"/>
      <c r="Z41" s="194"/>
      <c r="AA41" s="33"/>
      <c r="AB41" s="33"/>
      <c r="AC41" s="33"/>
      <c r="AD41" s="33"/>
      <c r="AE41" s="33"/>
      <c r="AF41" s="33"/>
      <c r="AG41" s="33"/>
      <c r="AH41" s="195" t="s">
        <v>12</v>
      </c>
      <c r="AI41" s="195"/>
      <c r="AJ41" s="195"/>
      <c r="AK41" s="32"/>
      <c r="AL41" s="32"/>
      <c r="AM41" s="32"/>
      <c r="AN41" s="32"/>
      <c r="AO41" s="32"/>
      <c r="AP41" s="32"/>
      <c r="AQ41" s="36"/>
    </row>
    <row r="42" spans="1:59" s="9" customFormat="1" ht="14.25" customHeight="1" x14ac:dyDescent="0.2">
      <c r="A42" s="32"/>
      <c r="B42" s="196" t="s">
        <v>101</v>
      </c>
      <c r="C42" s="196"/>
      <c r="D42" s="196"/>
      <c r="E42" s="196"/>
      <c r="F42" s="196"/>
      <c r="G42" s="196"/>
      <c r="H42" s="196"/>
      <c r="I42" s="196"/>
      <c r="J42" s="196"/>
      <c r="K42" s="196"/>
      <c r="L42" s="32"/>
      <c r="M42" s="33"/>
      <c r="N42" s="197" t="s">
        <v>94</v>
      </c>
      <c r="O42" s="197"/>
      <c r="P42" s="197"/>
      <c r="Q42" s="197"/>
      <c r="R42" s="197"/>
      <c r="S42" s="197"/>
      <c r="T42" s="197"/>
      <c r="U42" s="197"/>
      <c r="V42" s="197"/>
      <c r="W42" s="197"/>
      <c r="X42" s="197" t="s">
        <v>95</v>
      </c>
      <c r="Y42" s="197"/>
      <c r="Z42" s="197"/>
      <c r="AA42" s="197"/>
      <c r="AB42" s="197"/>
      <c r="AC42" s="197"/>
      <c r="AD42" s="197"/>
      <c r="AE42" s="197"/>
      <c r="AF42" s="197"/>
      <c r="AG42" s="197"/>
      <c r="AH42" s="197" t="s">
        <v>102</v>
      </c>
      <c r="AI42" s="197"/>
      <c r="AJ42" s="197"/>
      <c r="AK42" s="197"/>
      <c r="AL42" s="197"/>
      <c r="AM42" s="197"/>
      <c r="AN42" s="197"/>
      <c r="AO42" s="197"/>
      <c r="AP42" s="197"/>
      <c r="AQ42" s="197"/>
    </row>
    <row r="43" spans="1:59" x14ac:dyDescent="0.2">
      <c r="B43" s="196"/>
      <c r="C43" s="196"/>
      <c r="D43" s="196"/>
      <c r="E43" s="196"/>
      <c r="F43" s="196"/>
      <c r="G43" s="196"/>
      <c r="H43" s="196"/>
      <c r="I43" s="196"/>
      <c r="J43" s="196"/>
      <c r="K43" s="196"/>
      <c r="L43" s="32"/>
      <c r="N43" s="197"/>
      <c r="O43" s="197"/>
      <c r="P43" s="197"/>
      <c r="Q43" s="197"/>
      <c r="R43" s="197"/>
      <c r="S43" s="197"/>
      <c r="T43" s="197"/>
      <c r="U43" s="197"/>
      <c r="V43" s="197"/>
      <c r="W43" s="197"/>
      <c r="X43" s="197"/>
      <c r="Y43" s="197"/>
      <c r="Z43" s="197"/>
      <c r="AA43" s="197"/>
      <c r="AB43" s="197"/>
      <c r="AC43" s="197"/>
      <c r="AD43" s="197"/>
      <c r="AE43" s="197"/>
      <c r="AF43" s="197"/>
      <c r="AG43" s="197"/>
      <c r="AH43" s="197"/>
      <c r="AI43" s="197"/>
      <c r="AJ43" s="197"/>
      <c r="AK43" s="197"/>
      <c r="AL43" s="197"/>
      <c r="AM43" s="197"/>
      <c r="AN43" s="197"/>
      <c r="AO43" s="197"/>
      <c r="AP43" s="197"/>
      <c r="AQ43" s="197"/>
    </row>
  </sheetData>
  <mergeCells count="75">
    <mergeCell ref="AS35:AT39"/>
    <mergeCell ref="AU35:AU39"/>
    <mergeCell ref="E1:AQ2"/>
    <mergeCell ref="A35:C39"/>
    <mergeCell ref="AH35:AL39"/>
    <mergeCell ref="AM35:AN39"/>
    <mergeCell ref="AO35:AO39"/>
    <mergeCell ref="AP35:AQ39"/>
    <mergeCell ref="AR35:AR39"/>
    <mergeCell ref="AS25:AT29"/>
    <mergeCell ref="AU25:AU29"/>
    <mergeCell ref="A30:C34"/>
    <mergeCell ref="AC30:AG34"/>
    <mergeCell ref="AM30:AN34"/>
    <mergeCell ref="AO30:AO34"/>
    <mergeCell ref="AP30:AQ34"/>
    <mergeCell ref="AR30:AR34"/>
    <mergeCell ref="AS30:AT34"/>
    <mergeCell ref="AU30:AU34"/>
    <mergeCell ref="A25:C29"/>
    <mergeCell ref="X25:AB29"/>
    <mergeCell ref="AM25:AN29"/>
    <mergeCell ref="AO25:AO29"/>
    <mergeCell ref="AP25:AQ29"/>
    <mergeCell ref="AR25:AR29"/>
    <mergeCell ref="AS15:AT19"/>
    <mergeCell ref="AU15:AU19"/>
    <mergeCell ref="A20:C24"/>
    <mergeCell ref="S20:W24"/>
    <mergeCell ref="AM20:AN24"/>
    <mergeCell ref="AO20:AO24"/>
    <mergeCell ref="AP20:AQ24"/>
    <mergeCell ref="AR20:AR24"/>
    <mergeCell ref="AS20:AT24"/>
    <mergeCell ref="AU20:AU24"/>
    <mergeCell ref="A15:C19"/>
    <mergeCell ref="N15:R19"/>
    <mergeCell ref="AM15:AN19"/>
    <mergeCell ref="AO15:AO19"/>
    <mergeCell ref="AP15:AQ19"/>
    <mergeCell ref="AR15:AR19"/>
    <mergeCell ref="AU5:AU9"/>
    <mergeCell ref="A10:C14"/>
    <mergeCell ref="I10:M14"/>
    <mergeCell ref="AM10:AN14"/>
    <mergeCell ref="AO10:AO14"/>
    <mergeCell ref="AP10:AQ14"/>
    <mergeCell ref="AR10:AR14"/>
    <mergeCell ref="AS10:AT14"/>
    <mergeCell ref="AU10:AU14"/>
    <mergeCell ref="A5:C9"/>
    <mergeCell ref="D5:H9"/>
    <mergeCell ref="AM5:AN9"/>
    <mergeCell ref="AO5:AO9"/>
    <mergeCell ref="AP5:AQ9"/>
    <mergeCell ref="AR5:AR9"/>
    <mergeCell ref="AS5:AT9"/>
    <mergeCell ref="A4:C4"/>
    <mergeCell ref="D4:H4"/>
    <mergeCell ref="I4:M4"/>
    <mergeCell ref="N4:R4"/>
    <mergeCell ref="S4:W4"/>
    <mergeCell ref="X4:AB4"/>
    <mergeCell ref="AC4:AG4"/>
    <mergeCell ref="AH4:AL4"/>
    <mergeCell ref="AM4:AQ4"/>
    <mergeCell ref="AS4:AT4"/>
    <mergeCell ref="B41:F41"/>
    <mergeCell ref="N41:R41"/>
    <mergeCell ref="X41:Z41"/>
    <mergeCell ref="AH41:AJ41"/>
    <mergeCell ref="B42:K43"/>
    <mergeCell ref="N42:W43"/>
    <mergeCell ref="X42:AG43"/>
    <mergeCell ref="AH42:AQ43"/>
  </mergeCells>
  <phoneticPr fontId="6"/>
  <pageMargins left="0.25" right="0.25" top="0.75" bottom="0.75" header="0.3" footer="0.3"/>
  <pageSetup paperSize="9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92C46-CE49-4811-90B3-D848DB6C57DA}">
  <sheetPr>
    <tabColor rgb="FFFF0000"/>
  </sheetPr>
  <dimension ref="C2:AZ49"/>
  <sheetViews>
    <sheetView topLeftCell="A25" zoomScale="99" zoomScaleNormal="99" workbookViewId="0">
      <selection activeCell="AQ46" sqref="AQ46"/>
    </sheetView>
  </sheetViews>
  <sheetFormatPr defaultColWidth="9" defaultRowHeight="13.2" x14ac:dyDescent="0.2"/>
  <cols>
    <col min="1" max="1" width="2" customWidth="1"/>
    <col min="2" max="2" width="1.21875" customWidth="1"/>
    <col min="3" max="3" width="5.77734375" customWidth="1"/>
    <col min="4" max="4" width="5.109375" customWidth="1"/>
    <col min="5" max="5" width="1.6640625" customWidth="1"/>
    <col min="6" max="7" width="3.6640625" customWidth="1"/>
    <col min="8" max="8" width="2.21875" customWidth="1"/>
    <col min="9" max="12" width="3.6640625" customWidth="1"/>
    <col min="13" max="13" width="2.21875" customWidth="1"/>
    <col min="14" max="17" width="3.6640625" customWidth="1"/>
    <col min="18" max="18" width="2.33203125" customWidth="1"/>
    <col min="19" max="20" width="3.6640625" customWidth="1"/>
    <col min="21" max="21" width="3" customWidth="1"/>
    <col min="22" max="22" width="1" customWidth="1"/>
    <col min="23" max="23" width="2.109375" customWidth="1"/>
    <col min="24" max="24" width="3" customWidth="1"/>
    <col min="25" max="25" width="1" customWidth="1"/>
    <col min="26" max="26" width="2.33203125" customWidth="1"/>
    <col min="27" max="27" width="1.33203125" customWidth="1"/>
    <col min="28" max="28" width="1.21875" customWidth="1"/>
    <col min="29" max="29" width="1.109375" customWidth="1"/>
    <col min="30" max="30" width="2.88671875" customWidth="1"/>
    <col min="31" max="31" width="1.109375" customWidth="1"/>
    <col min="32" max="32" width="1.6640625" customWidth="1"/>
    <col min="33" max="33" width="1.33203125" customWidth="1"/>
    <col min="34" max="34" width="1.44140625" customWidth="1"/>
    <col min="35" max="36" width="1.33203125" customWidth="1"/>
    <col min="37" max="37" width="1.109375" customWidth="1"/>
    <col min="38" max="38" width="1.21875" customWidth="1"/>
    <col min="39" max="39" width="1.109375" customWidth="1"/>
    <col min="40" max="40" width="1.88671875" customWidth="1"/>
    <col min="41" max="41" width="3.6640625" customWidth="1"/>
    <col min="42" max="42" width="11.109375" customWidth="1"/>
    <col min="43" max="44" width="6.6640625" customWidth="1"/>
    <col min="45" max="53" width="0" hidden="1" customWidth="1"/>
    <col min="54" max="61" width="5.6640625" customWidth="1"/>
  </cols>
  <sheetData>
    <row r="2" spans="3:52" x14ac:dyDescent="0.2">
      <c r="H2" s="141" t="s">
        <v>65</v>
      </c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</row>
    <row r="3" spans="3:52" x14ac:dyDescent="0.2"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</row>
    <row r="4" spans="3:52" x14ac:dyDescent="0.2">
      <c r="D4" s="143" t="s">
        <v>41</v>
      </c>
      <c r="E4" s="143"/>
      <c r="F4" s="143"/>
      <c r="G4" s="14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3:52" x14ac:dyDescent="0.2">
      <c r="D5" s="144"/>
      <c r="E5" s="144"/>
      <c r="F5" s="144"/>
      <c r="G5" s="144"/>
    </row>
    <row r="6" spans="3:52" s="9" customFormat="1" ht="50.1" customHeight="1" x14ac:dyDescent="0.2">
      <c r="C6" s="131" t="s">
        <v>35</v>
      </c>
      <c r="D6" s="120"/>
      <c r="E6" s="121"/>
      <c r="F6" s="132" t="str">
        <f>C7</f>
        <v>VENUS</v>
      </c>
      <c r="G6" s="133"/>
      <c r="H6" s="133"/>
      <c r="I6" s="133"/>
      <c r="J6" s="134"/>
      <c r="K6" s="132" t="str">
        <f>C12</f>
        <v>まほろば大和</v>
      </c>
      <c r="L6" s="133"/>
      <c r="M6" s="133"/>
      <c r="N6" s="133"/>
      <c r="O6" s="134"/>
      <c r="P6" s="132" t="str">
        <f>C17</f>
        <v>江津ドルフィンズ</v>
      </c>
      <c r="Q6" s="133"/>
      <c r="R6" s="133"/>
      <c r="S6" s="133"/>
      <c r="T6" s="134"/>
      <c r="U6" s="135" t="s">
        <v>11</v>
      </c>
      <c r="V6" s="136"/>
      <c r="W6" s="136"/>
      <c r="X6" s="136"/>
      <c r="Y6" s="137"/>
      <c r="Z6" s="138" t="s">
        <v>36</v>
      </c>
      <c r="AA6" s="139"/>
      <c r="AB6" s="139"/>
      <c r="AC6" s="139"/>
      <c r="AD6" s="140"/>
      <c r="AE6" s="116" t="s">
        <v>3</v>
      </c>
      <c r="AF6" s="117"/>
      <c r="AG6" s="117"/>
      <c r="AH6" s="117"/>
      <c r="AI6" s="117"/>
      <c r="AJ6" s="118"/>
      <c r="AK6" s="119" t="s">
        <v>10</v>
      </c>
      <c r="AL6" s="120"/>
      <c r="AM6" s="120"/>
      <c r="AN6" s="121"/>
      <c r="AO6" s="27"/>
      <c r="AP6" s="28"/>
      <c r="AQ6" s="28"/>
      <c r="AR6" s="28"/>
      <c r="AS6" s="20"/>
    </row>
    <row r="7" spans="3:52" s="9" customFormat="1" ht="14.25" customHeight="1" x14ac:dyDescent="0.2">
      <c r="C7" s="122" t="s">
        <v>62</v>
      </c>
      <c r="D7" s="123"/>
      <c r="E7" s="124"/>
      <c r="F7" s="89"/>
      <c r="G7" s="90"/>
      <c r="H7" s="90"/>
      <c r="I7" s="90"/>
      <c r="J7" s="91"/>
      <c r="K7" s="18"/>
      <c r="L7" s="17"/>
      <c r="M7" s="17" t="str">
        <f>IF(K9=2,"○",IF(O9=2,"●",""))</f>
        <v>○</v>
      </c>
      <c r="N7" s="17"/>
      <c r="O7" s="16"/>
      <c r="P7" s="18"/>
      <c r="Q7" s="17"/>
      <c r="R7" s="17" t="str">
        <f>IF(P9=2,"○",IF(T9=2,"●",""))</f>
        <v>○</v>
      </c>
      <c r="S7" s="17"/>
      <c r="T7" s="16"/>
      <c r="U7" s="98">
        <f>IF(K9=2,1,0)+IF(P9=2,1,0)</f>
        <v>2</v>
      </c>
      <c r="V7" s="99"/>
      <c r="W7" s="99" t="s">
        <v>37</v>
      </c>
      <c r="X7" s="99">
        <f>IF(O9=2,1,0)+IF(T9=2,1,0)</f>
        <v>0</v>
      </c>
      <c r="Y7" s="104"/>
      <c r="Z7" s="107">
        <f>IF((O9+T9)=0,10,(K9+P9)/(O9+T9))</f>
        <v>10</v>
      </c>
      <c r="AA7" s="108"/>
      <c r="AB7" s="108"/>
      <c r="AC7" s="108"/>
      <c r="AD7" s="109"/>
      <c r="AE7" s="62">
        <f>(L8+L9+L10+Q8+Q9+Q10)/(N8+N9+N10+S8+S9+S10)</f>
        <v>2.7272727272727271</v>
      </c>
      <c r="AF7" s="63"/>
      <c r="AG7" s="63"/>
      <c r="AH7" s="63"/>
      <c r="AI7" s="63"/>
      <c r="AJ7" s="64"/>
      <c r="AK7" s="71">
        <v>1</v>
      </c>
      <c r="AL7" s="72"/>
      <c r="AM7" s="72"/>
      <c r="AN7" s="73"/>
      <c r="AO7" s="29"/>
      <c r="AP7" s="30"/>
      <c r="AQ7" s="30"/>
      <c r="AR7" s="30"/>
      <c r="AS7" s="31"/>
    </row>
    <row r="8" spans="3:52" s="9" customFormat="1" ht="14.25" customHeight="1" x14ac:dyDescent="0.2">
      <c r="C8" s="125"/>
      <c r="D8" s="126"/>
      <c r="E8" s="127"/>
      <c r="F8" s="92"/>
      <c r="G8" s="93"/>
      <c r="H8" s="93"/>
      <c r="I8" s="93"/>
      <c r="J8" s="94"/>
      <c r="K8" s="15"/>
      <c r="L8" s="19">
        <v>15</v>
      </c>
      <c r="M8" s="10" t="s">
        <v>38</v>
      </c>
      <c r="N8" s="19">
        <v>4</v>
      </c>
      <c r="O8" s="14"/>
      <c r="P8" s="15"/>
      <c r="Q8" s="19">
        <v>15</v>
      </c>
      <c r="R8" s="10" t="s">
        <v>38</v>
      </c>
      <c r="S8" s="19">
        <v>3</v>
      </c>
      <c r="T8" s="14"/>
      <c r="U8" s="100"/>
      <c r="V8" s="101"/>
      <c r="W8" s="101"/>
      <c r="X8" s="101"/>
      <c r="Y8" s="105"/>
      <c r="Z8" s="110"/>
      <c r="AA8" s="111"/>
      <c r="AB8" s="111"/>
      <c r="AC8" s="111"/>
      <c r="AD8" s="112"/>
      <c r="AE8" s="65"/>
      <c r="AF8" s="66"/>
      <c r="AG8" s="66"/>
      <c r="AH8" s="66"/>
      <c r="AI8" s="66"/>
      <c r="AJ8" s="67"/>
      <c r="AK8" s="74"/>
      <c r="AL8" s="75"/>
      <c r="AM8" s="75"/>
      <c r="AN8" s="76"/>
      <c r="AO8" s="29"/>
      <c r="AP8" s="30"/>
      <c r="AQ8" s="30"/>
      <c r="AR8" s="30"/>
      <c r="AS8" s="31"/>
    </row>
    <row r="9" spans="3:52" s="9" customFormat="1" ht="14.25" customHeight="1" x14ac:dyDescent="0.2">
      <c r="C9" s="125"/>
      <c r="D9" s="126"/>
      <c r="E9" s="127"/>
      <c r="F9" s="92"/>
      <c r="G9" s="93"/>
      <c r="H9" s="93"/>
      <c r="I9" s="93"/>
      <c r="J9" s="94"/>
      <c r="K9" s="15">
        <f>IF(L8&gt;N8,1)+IF(L9&gt;N9,1)+IF(L10&gt;N10,1)</f>
        <v>2</v>
      </c>
      <c r="L9" s="19">
        <v>15</v>
      </c>
      <c r="M9" s="10" t="s">
        <v>38</v>
      </c>
      <c r="N9" s="19">
        <v>10</v>
      </c>
      <c r="O9" s="14">
        <f>IF(N8&gt;L8,1)+IF(N9&gt;L9,1)+IF(N10&gt;L10,1)</f>
        <v>0</v>
      </c>
      <c r="P9" s="15">
        <f>IF(Q8&gt;S8,1)+IF(Q9&gt;S9,1)+IF(Q10&gt;S10,1)</f>
        <v>2</v>
      </c>
      <c r="Q9" s="19">
        <v>15</v>
      </c>
      <c r="R9" s="10" t="s">
        <v>38</v>
      </c>
      <c r="S9" s="19">
        <v>5</v>
      </c>
      <c r="T9" s="14">
        <f>IF(S8&gt;Q8,1)+IF(S9&gt;Q9,1)+IF(S10&gt;Q10,1)</f>
        <v>0</v>
      </c>
      <c r="U9" s="100"/>
      <c r="V9" s="101"/>
      <c r="W9" s="101"/>
      <c r="X9" s="101"/>
      <c r="Y9" s="105"/>
      <c r="Z9" s="110"/>
      <c r="AA9" s="111"/>
      <c r="AB9" s="111"/>
      <c r="AC9" s="111"/>
      <c r="AD9" s="112"/>
      <c r="AE9" s="65"/>
      <c r="AF9" s="66"/>
      <c r="AG9" s="66"/>
      <c r="AH9" s="66"/>
      <c r="AI9" s="66"/>
      <c r="AJ9" s="67"/>
      <c r="AK9" s="74"/>
      <c r="AL9" s="75"/>
      <c r="AM9" s="75"/>
      <c r="AN9" s="76"/>
      <c r="AO9" s="29"/>
      <c r="AP9" s="30"/>
      <c r="AQ9" s="30"/>
      <c r="AR9" s="30"/>
      <c r="AS9" s="31"/>
      <c r="AT9" s="9">
        <f>AK7</f>
        <v>1</v>
      </c>
      <c r="AU9" s="9" t="str">
        <f>C7</f>
        <v>VENUS</v>
      </c>
      <c r="AX9" s="9">
        <f>U7-X7+Z7*10+AE7</f>
        <v>104.72727272727273</v>
      </c>
      <c r="AY9" s="9">
        <f>AX9+AE7</f>
        <v>107.45454545454547</v>
      </c>
      <c r="AZ9" s="9" t="e">
        <f>IF(ISERROR(AY9),"",RANK(AY9,$AY$34:$AY$48))</f>
        <v>#N/A</v>
      </c>
    </row>
    <row r="10" spans="3:52" s="9" customFormat="1" ht="14.25" customHeight="1" x14ac:dyDescent="0.2">
      <c r="C10" s="125"/>
      <c r="D10" s="126"/>
      <c r="E10" s="127"/>
      <c r="F10" s="92"/>
      <c r="G10" s="93"/>
      <c r="H10" s="93"/>
      <c r="I10" s="93"/>
      <c r="J10" s="94"/>
      <c r="K10" s="15"/>
      <c r="L10" s="19"/>
      <c r="M10" s="10" t="s">
        <v>38</v>
      </c>
      <c r="N10" s="19"/>
      <c r="O10" s="14"/>
      <c r="P10" s="15"/>
      <c r="Q10" s="19"/>
      <c r="R10" s="10" t="s">
        <v>38</v>
      </c>
      <c r="S10" s="19"/>
      <c r="T10" s="14"/>
      <c r="U10" s="100"/>
      <c r="V10" s="101"/>
      <c r="W10" s="101"/>
      <c r="X10" s="101"/>
      <c r="Y10" s="105"/>
      <c r="Z10" s="110"/>
      <c r="AA10" s="111"/>
      <c r="AB10" s="111"/>
      <c r="AC10" s="111"/>
      <c r="AD10" s="112"/>
      <c r="AE10" s="65"/>
      <c r="AF10" s="66"/>
      <c r="AG10" s="66"/>
      <c r="AH10" s="66"/>
      <c r="AI10" s="66"/>
      <c r="AJ10" s="67"/>
      <c r="AK10" s="74"/>
      <c r="AL10" s="75"/>
      <c r="AM10" s="75"/>
      <c r="AN10" s="76"/>
      <c r="AO10" s="29"/>
      <c r="AP10" s="30"/>
      <c r="AQ10" s="30"/>
      <c r="AR10" s="30"/>
      <c r="AS10" s="31"/>
    </row>
    <row r="11" spans="3:52" s="9" customFormat="1" ht="14.25" customHeight="1" x14ac:dyDescent="0.2">
      <c r="C11" s="128"/>
      <c r="D11" s="129"/>
      <c r="E11" s="130"/>
      <c r="F11" s="95"/>
      <c r="G11" s="96"/>
      <c r="H11" s="96"/>
      <c r="I11" s="96"/>
      <c r="J11" s="97"/>
      <c r="K11" s="13"/>
      <c r="L11" s="12"/>
      <c r="M11" s="12"/>
      <c r="N11" s="12"/>
      <c r="O11" s="11"/>
      <c r="P11" s="13"/>
      <c r="Q11" s="12"/>
      <c r="R11" s="12"/>
      <c r="S11" s="12"/>
      <c r="T11" s="11"/>
      <c r="U11" s="102"/>
      <c r="V11" s="103"/>
      <c r="W11" s="103"/>
      <c r="X11" s="103"/>
      <c r="Y11" s="106"/>
      <c r="Z11" s="113"/>
      <c r="AA11" s="114"/>
      <c r="AB11" s="114"/>
      <c r="AC11" s="114"/>
      <c r="AD11" s="115"/>
      <c r="AE11" s="68"/>
      <c r="AF11" s="69"/>
      <c r="AG11" s="69"/>
      <c r="AH11" s="69"/>
      <c r="AI11" s="69"/>
      <c r="AJ11" s="70"/>
      <c r="AK11" s="77"/>
      <c r="AL11" s="78"/>
      <c r="AM11" s="78"/>
      <c r="AN11" s="79"/>
      <c r="AO11" s="29"/>
      <c r="AP11" s="30"/>
      <c r="AQ11" s="30"/>
      <c r="AR11" s="30"/>
      <c r="AS11" s="31"/>
    </row>
    <row r="12" spans="3:52" s="9" customFormat="1" ht="14.25" customHeight="1" x14ac:dyDescent="0.2">
      <c r="C12" s="80" t="s">
        <v>63</v>
      </c>
      <c r="D12" s="81"/>
      <c r="E12" s="82"/>
      <c r="F12" s="18"/>
      <c r="G12" s="17"/>
      <c r="H12" s="17" t="str">
        <f>IF(F14=2,"○",IF(J14=2,"●",""))</f>
        <v>●</v>
      </c>
      <c r="I12" s="17"/>
      <c r="J12" s="16"/>
      <c r="K12" s="89"/>
      <c r="L12" s="90"/>
      <c r="M12" s="90"/>
      <c r="N12" s="90"/>
      <c r="O12" s="91"/>
      <c r="P12" s="18"/>
      <c r="Q12" s="17"/>
      <c r="R12" s="17" t="str">
        <f>IF(P14=2,"○",IF(T14=2,"●",""))</f>
        <v>○</v>
      </c>
      <c r="S12" s="17"/>
      <c r="T12" s="16"/>
      <c r="U12" s="98">
        <f>IF(F14=2,1,0)+IF(P14=2,1,0)</f>
        <v>1</v>
      </c>
      <c r="V12" s="99"/>
      <c r="W12" s="99" t="s">
        <v>37</v>
      </c>
      <c r="X12" s="99">
        <f>IF(J14=2,1,0)+IF(T14=2,1,0)</f>
        <v>1</v>
      </c>
      <c r="Y12" s="104"/>
      <c r="Z12" s="107">
        <f>IF((J14+T14)=0,10,(F14+P14)/(J14+T14))</f>
        <v>1</v>
      </c>
      <c r="AA12" s="108"/>
      <c r="AB12" s="108"/>
      <c r="AC12" s="108"/>
      <c r="AD12" s="109"/>
      <c r="AE12" s="62">
        <f>(G13+G14+G15+Q13+Q14+Q15)/(I13+I14+I15+S13+S14+S15)</f>
        <v>1</v>
      </c>
      <c r="AF12" s="63"/>
      <c r="AG12" s="63"/>
      <c r="AH12" s="63"/>
      <c r="AI12" s="63"/>
      <c r="AJ12" s="64"/>
      <c r="AK12" s="71">
        <v>2</v>
      </c>
      <c r="AL12" s="72"/>
      <c r="AM12" s="72"/>
      <c r="AN12" s="73"/>
      <c r="AO12" s="29"/>
      <c r="AP12" s="30"/>
      <c r="AQ12" s="30"/>
      <c r="AR12" s="30"/>
      <c r="AS12" s="31"/>
    </row>
    <row r="13" spans="3:52" s="9" customFormat="1" ht="14.25" customHeight="1" x14ac:dyDescent="0.2">
      <c r="C13" s="83"/>
      <c r="D13" s="84"/>
      <c r="E13" s="85"/>
      <c r="F13" s="15"/>
      <c r="G13" s="10">
        <f>N8</f>
        <v>4</v>
      </c>
      <c r="H13" s="10" t="s">
        <v>38</v>
      </c>
      <c r="I13" s="10">
        <f>L8</f>
        <v>15</v>
      </c>
      <c r="J13" s="14"/>
      <c r="K13" s="92"/>
      <c r="L13" s="93"/>
      <c r="M13" s="93"/>
      <c r="N13" s="93"/>
      <c r="O13" s="94"/>
      <c r="P13" s="15"/>
      <c r="Q13" s="19">
        <v>15</v>
      </c>
      <c r="R13" s="10" t="s">
        <v>38</v>
      </c>
      <c r="S13" s="19">
        <v>7</v>
      </c>
      <c r="T13" s="14"/>
      <c r="U13" s="100"/>
      <c r="V13" s="101"/>
      <c r="W13" s="101"/>
      <c r="X13" s="101"/>
      <c r="Y13" s="105"/>
      <c r="Z13" s="110"/>
      <c r="AA13" s="111"/>
      <c r="AB13" s="111"/>
      <c r="AC13" s="111"/>
      <c r="AD13" s="112"/>
      <c r="AE13" s="65"/>
      <c r="AF13" s="66"/>
      <c r="AG13" s="66"/>
      <c r="AH13" s="66"/>
      <c r="AI13" s="66"/>
      <c r="AJ13" s="67"/>
      <c r="AK13" s="74"/>
      <c r="AL13" s="75"/>
      <c r="AM13" s="75"/>
      <c r="AN13" s="76"/>
      <c r="AO13" s="29"/>
      <c r="AP13" s="30"/>
      <c r="AQ13" s="30"/>
      <c r="AR13" s="30"/>
      <c r="AS13" s="31"/>
    </row>
    <row r="14" spans="3:52" s="9" customFormat="1" ht="14.25" customHeight="1" x14ac:dyDescent="0.2">
      <c r="C14" s="83"/>
      <c r="D14" s="84"/>
      <c r="E14" s="85"/>
      <c r="F14" s="15">
        <f>IF(G13&gt;I13,1)+IF(G14&gt;I14,1)+IF(G15&gt;I15,1)</f>
        <v>0</v>
      </c>
      <c r="G14" s="10">
        <f>N9</f>
        <v>10</v>
      </c>
      <c r="H14" s="10" t="s">
        <v>38</v>
      </c>
      <c r="I14" s="10">
        <f>L9</f>
        <v>15</v>
      </c>
      <c r="J14" s="14">
        <f>IF(I13&gt;G13,1)+IF(I14&gt;G14,1)+IF(I15&gt;G15,1)</f>
        <v>2</v>
      </c>
      <c r="K14" s="92"/>
      <c r="L14" s="93"/>
      <c r="M14" s="93"/>
      <c r="N14" s="93"/>
      <c r="O14" s="94"/>
      <c r="P14" s="15">
        <f>IF(Q13&gt;S13,1)+IF(Q14&gt;S14,1)+IF(Q15&gt;S15,1)</f>
        <v>2</v>
      </c>
      <c r="Q14" s="19">
        <v>15</v>
      </c>
      <c r="R14" s="10" t="s">
        <v>38</v>
      </c>
      <c r="S14" s="19">
        <v>7</v>
      </c>
      <c r="T14" s="14">
        <f>IF(S13&gt;Q13,1)+IF(S14&gt;Q14,1)+IF(S15&gt;Q15,1)</f>
        <v>0</v>
      </c>
      <c r="U14" s="100"/>
      <c r="V14" s="101"/>
      <c r="W14" s="101"/>
      <c r="X14" s="101"/>
      <c r="Y14" s="105"/>
      <c r="Z14" s="110"/>
      <c r="AA14" s="111"/>
      <c r="AB14" s="111"/>
      <c r="AC14" s="111"/>
      <c r="AD14" s="112"/>
      <c r="AE14" s="65"/>
      <c r="AF14" s="66"/>
      <c r="AG14" s="66"/>
      <c r="AH14" s="66"/>
      <c r="AI14" s="66"/>
      <c r="AJ14" s="67"/>
      <c r="AK14" s="74"/>
      <c r="AL14" s="75"/>
      <c r="AM14" s="75"/>
      <c r="AN14" s="76"/>
      <c r="AO14" s="29"/>
      <c r="AP14" s="30"/>
      <c r="AQ14" s="30"/>
      <c r="AR14" s="30"/>
      <c r="AS14" s="31"/>
      <c r="AT14" s="9">
        <f>AK12</f>
        <v>2</v>
      </c>
      <c r="AU14" s="9" t="str">
        <f>C12</f>
        <v>まほろば大和</v>
      </c>
      <c r="AX14" s="9">
        <f>U12-X12+Z12*10+AE12</f>
        <v>11</v>
      </c>
      <c r="AY14" s="9">
        <f>AX14+AE12</f>
        <v>12</v>
      </c>
      <c r="AZ14" s="9" t="e">
        <f>IF(ISERROR(AY14),"",RANK(AY14,$AY$34:$AY$48))</f>
        <v>#N/A</v>
      </c>
    </row>
    <row r="15" spans="3:52" s="9" customFormat="1" ht="14.25" customHeight="1" x14ac:dyDescent="0.2">
      <c r="C15" s="83"/>
      <c r="D15" s="84"/>
      <c r="E15" s="85"/>
      <c r="F15" s="15"/>
      <c r="G15" s="10">
        <f>N10</f>
        <v>0</v>
      </c>
      <c r="H15" s="10" t="s">
        <v>38</v>
      </c>
      <c r="I15" s="10">
        <f>L10</f>
        <v>0</v>
      </c>
      <c r="J15" s="14"/>
      <c r="K15" s="92"/>
      <c r="L15" s="93"/>
      <c r="M15" s="93"/>
      <c r="N15" s="93"/>
      <c r="O15" s="94"/>
      <c r="P15" s="15"/>
      <c r="Q15" s="19"/>
      <c r="R15" s="10" t="s">
        <v>38</v>
      </c>
      <c r="S15" s="19"/>
      <c r="T15" s="14"/>
      <c r="U15" s="100"/>
      <c r="V15" s="101"/>
      <c r="W15" s="101"/>
      <c r="X15" s="101"/>
      <c r="Y15" s="105"/>
      <c r="Z15" s="110"/>
      <c r="AA15" s="111"/>
      <c r="AB15" s="111"/>
      <c r="AC15" s="111"/>
      <c r="AD15" s="112"/>
      <c r="AE15" s="65"/>
      <c r="AF15" s="66"/>
      <c r="AG15" s="66"/>
      <c r="AH15" s="66"/>
      <c r="AI15" s="66"/>
      <c r="AJ15" s="67"/>
      <c r="AK15" s="74"/>
      <c r="AL15" s="75"/>
      <c r="AM15" s="75"/>
      <c r="AN15" s="76"/>
      <c r="AO15" s="29"/>
      <c r="AP15" s="30"/>
      <c r="AQ15" s="30"/>
      <c r="AR15" s="30"/>
      <c r="AS15" s="31"/>
    </row>
    <row r="16" spans="3:52" s="9" customFormat="1" ht="14.25" customHeight="1" x14ac:dyDescent="0.2">
      <c r="C16" s="86"/>
      <c r="D16" s="87"/>
      <c r="E16" s="88"/>
      <c r="F16" s="13"/>
      <c r="G16" s="12"/>
      <c r="H16" s="12"/>
      <c r="I16" s="12"/>
      <c r="J16" s="11"/>
      <c r="K16" s="95"/>
      <c r="L16" s="96"/>
      <c r="M16" s="96"/>
      <c r="N16" s="96"/>
      <c r="O16" s="97"/>
      <c r="P16" s="13"/>
      <c r="Q16" s="12"/>
      <c r="R16" s="12"/>
      <c r="S16" s="12"/>
      <c r="T16" s="11"/>
      <c r="U16" s="102"/>
      <c r="V16" s="103"/>
      <c r="W16" s="103"/>
      <c r="X16" s="103"/>
      <c r="Y16" s="106"/>
      <c r="Z16" s="113"/>
      <c r="AA16" s="114"/>
      <c r="AB16" s="114"/>
      <c r="AC16" s="114"/>
      <c r="AD16" s="115"/>
      <c r="AE16" s="68"/>
      <c r="AF16" s="69"/>
      <c r="AG16" s="69"/>
      <c r="AH16" s="69"/>
      <c r="AI16" s="69"/>
      <c r="AJ16" s="70"/>
      <c r="AK16" s="77"/>
      <c r="AL16" s="78"/>
      <c r="AM16" s="78"/>
      <c r="AN16" s="79"/>
      <c r="AO16" s="29"/>
      <c r="AP16" s="30"/>
      <c r="AQ16" s="30"/>
      <c r="AR16" s="30"/>
      <c r="AS16" s="31"/>
    </row>
    <row r="17" spans="3:52" s="9" customFormat="1" ht="14.25" customHeight="1" x14ac:dyDescent="0.2">
      <c r="C17" s="80" t="s">
        <v>64</v>
      </c>
      <c r="D17" s="81"/>
      <c r="E17" s="82"/>
      <c r="F17" s="18"/>
      <c r="G17" s="17"/>
      <c r="H17" s="17" t="str">
        <f>IF(F19=2,"○",IF(J19=2,"●",""))</f>
        <v>●</v>
      </c>
      <c r="I17" s="17"/>
      <c r="J17" s="16"/>
      <c r="K17" s="18"/>
      <c r="L17" s="17"/>
      <c r="M17" s="17" t="str">
        <f>IF(K19=2,"○",IF(O19=2,"●",""))</f>
        <v>●</v>
      </c>
      <c r="N17" s="17"/>
      <c r="O17" s="16"/>
      <c r="P17" s="89"/>
      <c r="Q17" s="90"/>
      <c r="R17" s="90"/>
      <c r="S17" s="90"/>
      <c r="T17" s="91"/>
      <c r="U17" s="98">
        <f>IF(F19=2,1,0)+IF(K19=2,1,0)</f>
        <v>0</v>
      </c>
      <c r="V17" s="99"/>
      <c r="W17" s="99" t="s">
        <v>37</v>
      </c>
      <c r="X17" s="99">
        <f>IF(J19=2,1,0)+IF(O19=2,1,0)</f>
        <v>2</v>
      </c>
      <c r="Y17" s="104"/>
      <c r="Z17" s="107">
        <f>IF((J19+O19)=0,10,(F19+K19)/(J19+O19))</f>
        <v>0</v>
      </c>
      <c r="AA17" s="108"/>
      <c r="AB17" s="108"/>
      <c r="AC17" s="108"/>
      <c r="AD17" s="109"/>
      <c r="AE17" s="62">
        <f>(G18+G19+G20+L18+L19+L20)/(I18+I19+I20+N18+N19+N20)</f>
        <v>0.36666666666666664</v>
      </c>
      <c r="AF17" s="63"/>
      <c r="AG17" s="63"/>
      <c r="AH17" s="63"/>
      <c r="AI17" s="63"/>
      <c r="AJ17" s="64"/>
      <c r="AK17" s="71">
        <v>3</v>
      </c>
      <c r="AL17" s="72"/>
      <c r="AM17" s="72"/>
      <c r="AN17" s="73"/>
      <c r="AO17" s="29"/>
      <c r="AP17" s="30"/>
      <c r="AQ17" s="30"/>
      <c r="AR17" s="30"/>
      <c r="AS17" s="31"/>
    </row>
    <row r="18" spans="3:52" s="9" customFormat="1" ht="14.25" customHeight="1" x14ac:dyDescent="0.2">
      <c r="C18" s="83"/>
      <c r="D18" s="84"/>
      <c r="E18" s="85"/>
      <c r="F18" s="15"/>
      <c r="G18" s="10">
        <f>S8</f>
        <v>3</v>
      </c>
      <c r="H18" s="10" t="s">
        <v>38</v>
      </c>
      <c r="I18" s="10">
        <f>Q8</f>
        <v>15</v>
      </c>
      <c r="J18" s="14"/>
      <c r="K18" s="15"/>
      <c r="L18" s="10">
        <f>S13</f>
        <v>7</v>
      </c>
      <c r="M18" s="10" t="s">
        <v>38</v>
      </c>
      <c r="N18" s="10">
        <f>Q13</f>
        <v>15</v>
      </c>
      <c r="O18" s="14"/>
      <c r="P18" s="92"/>
      <c r="Q18" s="93"/>
      <c r="R18" s="93"/>
      <c r="S18" s="93"/>
      <c r="T18" s="94"/>
      <c r="U18" s="100"/>
      <c r="V18" s="101"/>
      <c r="W18" s="101"/>
      <c r="X18" s="101"/>
      <c r="Y18" s="105"/>
      <c r="Z18" s="110"/>
      <c r="AA18" s="111"/>
      <c r="AB18" s="111"/>
      <c r="AC18" s="111"/>
      <c r="AD18" s="112"/>
      <c r="AE18" s="65"/>
      <c r="AF18" s="66"/>
      <c r="AG18" s="66"/>
      <c r="AH18" s="66"/>
      <c r="AI18" s="66"/>
      <c r="AJ18" s="67"/>
      <c r="AK18" s="74"/>
      <c r="AL18" s="75"/>
      <c r="AM18" s="75"/>
      <c r="AN18" s="76"/>
      <c r="AO18" s="29"/>
      <c r="AP18" s="30"/>
      <c r="AQ18" s="30"/>
      <c r="AR18" s="30"/>
      <c r="AS18" s="31"/>
    </row>
    <row r="19" spans="3:52" s="9" customFormat="1" ht="14.25" customHeight="1" x14ac:dyDescent="0.2">
      <c r="C19" s="83"/>
      <c r="D19" s="84"/>
      <c r="E19" s="85"/>
      <c r="F19" s="15">
        <f>IF(G18&gt;I18,1)+IF(G19&gt;I19,1)+IF(G20&gt;I20,1)</f>
        <v>0</v>
      </c>
      <c r="G19" s="10">
        <f>S9</f>
        <v>5</v>
      </c>
      <c r="H19" s="10" t="s">
        <v>38</v>
      </c>
      <c r="I19" s="10">
        <f>Q9</f>
        <v>15</v>
      </c>
      <c r="J19" s="14">
        <f>IF(I18&gt;G18,1)+IF(I19&gt;G19,1)+IF(I20&gt;G20,1)</f>
        <v>2</v>
      </c>
      <c r="K19" s="15">
        <f>IF(L18&gt;N18,1)+IF(L19&gt;N19,1)+IF(L20&gt;N20,1)</f>
        <v>0</v>
      </c>
      <c r="L19" s="10">
        <f>S14</f>
        <v>7</v>
      </c>
      <c r="M19" s="10" t="s">
        <v>38</v>
      </c>
      <c r="N19" s="10">
        <f>Q14</f>
        <v>15</v>
      </c>
      <c r="O19" s="14">
        <f>IF(N18&gt;L18,1)+IF(N19&gt;L19,1)+IF(N20&gt;L20,1)</f>
        <v>2</v>
      </c>
      <c r="P19" s="92"/>
      <c r="Q19" s="93"/>
      <c r="R19" s="93"/>
      <c r="S19" s="93"/>
      <c r="T19" s="94"/>
      <c r="U19" s="100"/>
      <c r="V19" s="101"/>
      <c r="W19" s="101"/>
      <c r="X19" s="101"/>
      <c r="Y19" s="105"/>
      <c r="Z19" s="110"/>
      <c r="AA19" s="111"/>
      <c r="AB19" s="111"/>
      <c r="AC19" s="111"/>
      <c r="AD19" s="112"/>
      <c r="AE19" s="65"/>
      <c r="AF19" s="66"/>
      <c r="AG19" s="66"/>
      <c r="AH19" s="66"/>
      <c r="AI19" s="66"/>
      <c r="AJ19" s="67"/>
      <c r="AK19" s="74"/>
      <c r="AL19" s="75"/>
      <c r="AM19" s="75"/>
      <c r="AN19" s="76"/>
      <c r="AO19" s="29"/>
      <c r="AP19" s="30"/>
      <c r="AQ19" s="30"/>
      <c r="AR19" s="30"/>
      <c r="AS19" s="31"/>
      <c r="AT19" s="9">
        <f>AK17</f>
        <v>3</v>
      </c>
      <c r="AU19" s="9" t="str">
        <f>C17</f>
        <v>江津ドルフィンズ</v>
      </c>
      <c r="AX19" s="9">
        <f>U17-X17+Z17*10+AE17</f>
        <v>-1.6333333333333333</v>
      </c>
      <c r="AY19" s="9">
        <f>AX19+AE17</f>
        <v>-1.2666666666666666</v>
      </c>
      <c r="AZ19" s="9" t="e">
        <f>IF(ISERROR(AY19),"",RANK(AY19,$AY$34:$AY$48))</f>
        <v>#N/A</v>
      </c>
    </row>
    <row r="20" spans="3:52" s="9" customFormat="1" ht="14.25" customHeight="1" x14ac:dyDescent="0.2">
      <c r="C20" s="83"/>
      <c r="D20" s="84"/>
      <c r="E20" s="85"/>
      <c r="F20" s="15"/>
      <c r="G20" s="10">
        <f>S10</f>
        <v>0</v>
      </c>
      <c r="H20" s="10" t="s">
        <v>38</v>
      </c>
      <c r="I20" s="10">
        <f>Q10</f>
        <v>0</v>
      </c>
      <c r="J20" s="14"/>
      <c r="K20" s="15"/>
      <c r="L20" s="10">
        <f>S15</f>
        <v>0</v>
      </c>
      <c r="M20" s="10" t="s">
        <v>38</v>
      </c>
      <c r="N20" s="10">
        <f>Q15</f>
        <v>0</v>
      </c>
      <c r="O20" s="14"/>
      <c r="P20" s="92"/>
      <c r="Q20" s="93"/>
      <c r="R20" s="93"/>
      <c r="S20" s="93"/>
      <c r="T20" s="94"/>
      <c r="U20" s="100"/>
      <c r="V20" s="101"/>
      <c r="W20" s="101"/>
      <c r="X20" s="101"/>
      <c r="Y20" s="105"/>
      <c r="Z20" s="110"/>
      <c r="AA20" s="111"/>
      <c r="AB20" s="111"/>
      <c r="AC20" s="111"/>
      <c r="AD20" s="112"/>
      <c r="AE20" s="65"/>
      <c r="AF20" s="66"/>
      <c r="AG20" s="66"/>
      <c r="AH20" s="66"/>
      <c r="AI20" s="66"/>
      <c r="AJ20" s="67"/>
      <c r="AK20" s="74"/>
      <c r="AL20" s="75"/>
      <c r="AM20" s="75"/>
      <c r="AN20" s="76"/>
      <c r="AO20" s="29"/>
      <c r="AP20" s="30"/>
      <c r="AQ20" s="30"/>
      <c r="AR20" s="30"/>
      <c r="AS20" s="31"/>
    </row>
    <row r="21" spans="3:52" s="9" customFormat="1" ht="14.25" customHeight="1" x14ac:dyDescent="0.2">
      <c r="C21" s="86"/>
      <c r="D21" s="87"/>
      <c r="E21" s="88"/>
      <c r="F21" s="13"/>
      <c r="G21" s="12"/>
      <c r="H21" s="12"/>
      <c r="I21" s="12"/>
      <c r="J21" s="11"/>
      <c r="K21" s="13"/>
      <c r="L21" s="12"/>
      <c r="M21" s="12"/>
      <c r="N21" s="12"/>
      <c r="O21" s="11"/>
      <c r="P21" s="95"/>
      <c r="Q21" s="96"/>
      <c r="R21" s="96"/>
      <c r="S21" s="96"/>
      <c r="T21" s="97"/>
      <c r="U21" s="102"/>
      <c r="V21" s="103"/>
      <c r="W21" s="103"/>
      <c r="X21" s="103"/>
      <c r="Y21" s="106"/>
      <c r="Z21" s="113"/>
      <c r="AA21" s="114"/>
      <c r="AB21" s="114"/>
      <c r="AC21" s="114"/>
      <c r="AD21" s="115"/>
      <c r="AE21" s="68"/>
      <c r="AF21" s="69"/>
      <c r="AG21" s="69"/>
      <c r="AH21" s="69"/>
      <c r="AI21" s="69"/>
      <c r="AJ21" s="70"/>
      <c r="AK21" s="77"/>
      <c r="AL21" s="78"/>
      <c r="AM21" s="78"/>
      <c r="AN21" s="79"/>
      <c r="AO21" s="29"/>
      <c r="AP21" s="30"/>
      <c r="AQ21" s="30"/>
      <c r="AR21" s="30"/>
      <c r="AS21" s="31"/>
    </row>
    <row r="22" spans="3:52" s="9" customFormat="1" x14ac:dyDescent="0.2">
      <c r="C22" s="32"/>
      <c r="D22" s="32"/>
      <c r="E22" s="32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</row>
    <row r="24" spans="3:52" x14ac:dyDescent="0.2">
      <c r="D24" s="143" t="s">
        <v>42</v>
      </c>
      <c r="E24" s="142"/>
      <c r="F24" s="142"/>
    </row>
    <row r="25" spans="3:52" x14ac:dyDescent="0.2">
      <c r="D25" s="145"/>
      <c r="E25" s="145"/>
      <c r="F25" s="145"/>
    </row>
    <row r="26" spans="3:52" s="9" customFormat="1" ht="50.1" customHeight="1" x14ac:dyDescent="0.2">
      <c r="C26" s="131" t="s">
        <v>35</v>
      </c>
      <c r="D26" s="120"/>
      <c r="E26" s="121"/>
      <c r="F26" s="132" t="str">
        <f>C27</f>
        <v>VENUS</v>
      </c>
      <c r="G26" s="133"/>
      <c r="H26" s="133"/>
      <c r="I26" s="133"/>
      <c r="J26" s="134"/>
      <c r="K26" s="132" t="str">
        <f>C32</f>
        <v>まほろば大和</v>
      </c>
      <c r="L26" s="133"/>
      <c r="M26" s="133"/>
      <c r="N26" s="133"/>
      <c r="O26" s="134"/>
      <c r="P26" s="132" t="str">
        <f>C37</f>
        <v>江津ドルフィンズ</v>
      </c>
      <c r="Q26" s="133"/>
      <c r="R26" s="133"/>
      <c r="S26" s="133"/>
      <c r="T26" s="134"/>
      <c r="U26" s="135" t="s">
        <v>11</v>
      </c>
      <c r="V26" s="136"/>
      <c r="W26" s="136"/>
      <c r="X26" s="136"/>
      <c r="Y26" s="137"/>
      <c r="Z26" s="138" t="s">
        <v>36</v>
      </c>
      <c r="AA26" s="139"/>
      <c r="AB26" s="139"/>
      <c r="AC26" s="139"/>
      <c r="AD26" s="140"/>
      <c r="AE26" s="116" t="s">
        <v>3</v>
      </c>
      <c r="AF26" s="117"/>
      <c r="AG26" s="117"/>
      <c r="AH26" s="117"/>
      <c r="AI26" s="117"/>
      <c r="AJ26" s="118"/>
      <c r="AK26" s="119" t="s">
        <v>10</v>
      </c>
      <c r="AL26" s="120"/>
      <c r="AM26" s="120"/>
      <c r="AN26" s="121"/>
      <c r="AO26" s="27"/>
      <c r="AP26" s="28"/>
      <c r="AQ26" s="28"/>
      <c r="AR26" s="28"/>
      <c r="AS26" s="20"/>
    </row>
    <row r="27" spans="3:52" s="9" customFormat="1" ht="14.25" customHeight="1" x14ac:dyDescent="0.2">
      <c r="C27" s="122" t="s">
        <v>62</v>
      </c>
      <c r="D27" s="123"/>
      <c r="E27" s="124"/>
      <c r="F27" s="89"/>
      <c r="G27" s="90"/>
      <c r="H27" s="90"/>
      <c r="I27" s="90"/>
      <c r="J27" s="91"/>
      <c r="K27" s="18"/>
      <c r="L27" s="17"/>
      <c r="M27" s="17" t="str">
        <f>IF(K29=2,"○",IF(O29=2,"●",""))</f>
        <v>○</v>
      </c>
      <c r="N27" s="17"/>
      <c r="O27" s="16"/>
      <c r="P27" s="18"/>
      <c r="Q27" s="17"/>
      <c r="R27" s="17" t="str">
        <f>IF(P29=2,"○",IF(T29=2,"●",""))</f>
        <v>○</v>
      </c>
      <c r="S27" s="17"/>
      <c r="T27" s="16"/>
      <c r="U27" s="98">
        <f>IF(K29=2,1,0)+IF(P29=2,1,0)</f>
        <v>2</v>
      </c>
      <c r="V27" s="99"/>
      <c r="W27" s="99" t="s">
        <v>37</v>
      </c>
      <c r="X27" s="99">
        <f>IF(O29=2,1,0)+IF(T29=2,1,0)</f>
        <v>0</v>
      </c>
      <c r="Y27" s="104"/>
      <c r="Z27" s="107">
        <f>IF((O29+T29)=0,10,(K29+P29)/(O29+T29))</f>
        <v>10</v>
      </c>
      <c r="AA27" s="108"/>
      <c r="AB27" s="108"/>
      <c r="AC27" s="108"/>
      <c r="AD27" s="109"/>
      <c r="AE27" s="62">
        <f>(L28+L29+L30+Q28+Q29+Q30)/(N28+N29+N30+S28+S29+S30)</f>
        <v>2.5</v>
      </c>
      <c r="AF27" s="63"/>
      <c r="AG27" s="63"/>
      <c r="AH27" s="63"/>
      <c r="AI27" s="63"/>
      <c r="AJ27" s="64"/>
      <c r="AK27" s="71">
        <v>1</v>
      </c>
      <c r="AL27" s="72"/>
      <c r="AM27" s="72"/>
      <c r="AN27" s="73"/>
      <c r="AO27" s="29"/>
      <c r="AP27" s="30"/>
      <c r="AQ27" s="30"/>
      <c r="AR27" s="30"/>
      <c r="AS27" s="31"/>
    </row>
    <row r="28" spans="3:52" s="9" customFormat="1" ht="14.25" customHeight="1" x14ac:dyDescent="0.2">
      <c r="C28" s="125"/>
      <c r="D28" s="126"/>
      <c r="E28" s="127"/>
      <c r="F28" s="92"/>
      <c r="G28" s="93"/>
      <c r="H28" s="93"/>
      <c r="I28" s="93"/>
      <c r="J28" s="94"/>
      <c r="K28" s="15"/>
      <c r="L28" s="19">
        <v>15</v>
      </c>
      <c r="M28" s="10" t="s">
        <v>38</v>
      </c>
      <c r="N28" s="19">
        <v>9</v>
      </c>
      <c r="O28" s="14"/>
      <c r="P28" s="15"/>
      <c r="Q28" s="19">
        <v>15</v>
      </c>
      <c r="R28" s="10" t="s">
        <v>38</v>
      </c>
      <c r="S28" s="19">
        <v>3</v>
      </c>
      <c r="T28" s="14"/>
      <c r="U28" s="100"/>
      <c r="V28" s="101"/>
      <c r="W28" s="101"/>
      <c r="X28" s="101"/>
      <c r="Y28" s="105"/>
      <c r="Z28" s="110"/>
      <c r="AA28" s="111"/>
      <c r="AB28" s="111"/>
      <c r="AC28" s="111"/>
      <c r="AD28" s="112"/>
      <c r="AE28" s="65"/>
      <c r="AF28" s="66"/>
      <c r="AG28" s="66"/>
      <c r="AH28" s="66"/>
      <c r="AI28" s="66"/>
      <c r="AJ28" s="67"/>
      <c r="AK28" s="74"/>
      <c r="AL28" s="75"/>
      <c r="AM28" s="75"/>
      <c r="AN28" s="76"/>
      <c r="AO28" s="29"/>
      <c r="AP28" s="30"/>
      <c r="AQ28" s="30"/>
      <c r="AR28" s="30"/>
      <c r="AS28" s="31"/>
    </row>
    <row r="29" spans="3:52" s="9" customFormat="1" ht="14.25" customHeight="1" x14ac:dyDescent="0.2">
      <c r="C29" s="125"/>
      <c r="D29" s="126"/>
      <c r="E29" s="127"/>
      <c r="F29" s="92"/>
      <c r="G29" s="93"/>
      <c r="H29" s="93"/>
      <c r="I29" s="93"/>
      <c r="J29" s="94"/>
      <c r="K29" s="15">
        <f>IF(L28&gt;N28,1)+IF(L29&gt;N29,1)+IF(L30&gt;N30,1)</f>
        <v>2</v>
      </c>
      <c r="L29" s="19">
        <v>15</v>
      </c>
      <c r="M29" s="10" t="s">
        <v>38</v>
      </c>
      <c r="N29" s="19">
        <v>4</v>
      </c>
      <c r="O29" s="14">
        <f>IF(N28&gt;L28,1)+IF(N29&gt;L29,1)+IF(N30&gt;L30,1)</f>
        <v>0</v>
      </c>
      <c r="P29" s="15">
        <f>IF(Q28&gt;S28,1)+IF(Q29&gt;S29,1)+IF(Q30&gt;S30,1)</f>
        <v>2</v>
      </c>
      <c r="Q29" s="19">
        <v>15</v>
      </c>
      <c r="R29" s="10" t="s">
        <v>38</v>
      </c>
      <c r="S29" s="19">
        <v>8</v>
      </c>
      <c r="T29" s="14">
        <f>IF(S28&gt;Q28,1)+IF(S29&gt;Q29,1)+IF(S30&gt;Q30,1)</f>
        <v>0</v>
      </c>
      <c r="U29" s="100"/>
      <c r="V29" s="101"/>
      <c r="W29" s="101"/>
      <c r="X29" s="101"/>
      <c r="Y29" s="105"/>
      <c r="Z29" s="110"/>
      <c r="AA29" s="111"/>
      <c r="AB29" s="111"/>
      <c r="AC29" s="111"/>
      <c r="AD29" s="112"/>
      <c r="AE29" s="65"/>
      <c r="AF29" s="66"/>
      <c r="AG29" s="66"/>
      <c r="AH29" s="66"/>
      <c r="AI29" s="66"/>
      <c r="AJ29" s="67"/>
      <c r="AK29" s="74"/>
      <c r="AL29" s="75"/>
      <c r="AM29" s="75"/>
      <c r="AN29" s="76"/>
      <c r="AO29" s="29"/>
      <c r="AP29" s="30"/>
      <c r="AQ29" s="30"/>
      <c r="AR29" s="30"/>
      <c r="AS29" s="31"/>
      <c r="AT29" s="9">
        <f>AK27</f>
        <v>1</v>
      </c>
      <c r="AU29" s="9" t="str">
        <f>C27</f>
        <v>VENUS</v>
      </c>
      <c r="AX29" s="9">
        <f>U27-X27+Z27*10+AE27</f>
        <v>104.5</v>
      </c>
      <c r="AY29" s="9">
        <f>AX29+AE27</f>
        <v>107</v>
      </c>
      <c r="AZ29" s="9" t="e">
        <f>IF(ISERROR(AY29),"",RANK(AY29,$AY$34:$AY$48))</f>
        <v>#N/A</v>
      </c>
    </row>
    <row r="30" spans="3:52" s="9" customFormat="1" ht="14.25" customHeight="1" x14ac:dyDescent="0.2">
      <c r="C30" s="125"/>
      <c r="D30" s="126"/>
      <c r="E30" s="127"/>
      <c r="F30" s="92"/>
      <c r="G30" s="93"/>
      <c r="H30" s="93"/>
      <c r="I30" s="93"/>
      <c r="J30" s="94"/>
      <c r="K30" s="15"/>
      <c r="L30" s="19"/>
      <c r="M30" s="10" t="s">
        <v>38</v>
      </c>
      <c r="N30" s="19"/>
      <c r="O30" s="14"/>
      <c r="P30" s="15"/>
      <c r="Q30" s="19"/>
      <c r="R30" s="10" t="s">
        <v>38</v>
      </c>
      <c r="S30" s="19"/>
      <c r="T30" s="14"/>
      <c r="U30" s="100"/>
      <c r="V30" s="101"/>
      <c r="W30" s="101"/>
      <c r="X30" s="101"/>
      <c r="Y30" s="105"/>
      <c r="Z30" s="110"/>
      <c r="AA30" s="111"/>
      <c r="AB30" s="111"/>
      <c r="AC30" s="111"/>
      <c r="AD30" s="112"/>
      <c r="AE30" s="65"/>
      <c r="AF30" s="66"/>
      <c r="AG30" s="66"/>
      <c r="AH30" s="66"/>
      <c r="AI30" s="66"/>
      <c r="AJ30" s="67"/>
      <c r="AK30" s="74"/>
      <c r="AL30" s="75"/>
      <c r="AM30" s="75"/>
      <c r="AN30" s="76"/>
      <c r="AO30" s="29"/>
      <c r="AP30" s="30"/>
      <c r="AQ30" s="30"/>
      <c r="AR30" s="30"/>
      <c r="AS30" s="31"/>
    </row>
    <row r="31" spans="3:52" s="9" customFormat="1" ht="14.25" customHeight="1" x14ac:dyDescent="0.2">
      <c r="C31" s="128"/>
      <c r="D31" s="129"/>
      <c r="E31" s="130"/>
      <c r="F31" s="95"/>
      <c r="G31" s="96"/>
      <c r="H31" s="96"/>
      <c r="I31" s="96"/>
      <c r="J31" s="97"/>
      <c r="K31" s="13"/>
      <c r="L31" s="12"/>
      <c r="M31" s="12"/>
      <c r="N31" s="12"/>
      <c r="O31" s="11"/>
      <c r="P31" s="13"/>
      <c r="Q31" s="12"/>
      <c r="R31" s="12"/>
      <c r="S31" s="12"/>
      <c r="T31" s="11"/>
      <c r="U31" s="102"/>
      <c r="V31" s="103"/>
      <c r="W31" s="103"/>
      <c r="X31" s="103"/>
      <c r="Y31" s="106"/>
      <c r="Z31" s="113"/>
      <c r="AA31" s="114"/>
      <c r="AB31" s="114"/>
      <c r="AC31" s="114"/>
      <c r="AD31" s="115"/>
      <c r="AE31" s="68"/>
      <c r="AF31" s="69"/>
      <c r="AG31" s="69"/>
      <c r="AH31" s="69"/>
      <c r="AI31" s="69"/>
      <c r="AJ31" s="70"/>
      <c r="AK31" s="77"/>
      <c r="AL31" s="78"/>
      <c r="AM31" s="78"/>
      <c r="AN31" s="79"/>
      <c r="AO31" s="29"/>
      <c r="AP31" s="30"/>
      <c r="AQ31" s="30"/>
      <c r="AR31" s="30"/>
      <c r="AS31" s="31"/>
    </row>
    <row r="32" spans="3:52" s="9" customFormat="1" ht="14.25" customHeight="1" x14ac:dyDescent="0.2">
      <c r="C32" s="80" t="s">
        <v>63</v>
      </c>
      <c r="D32" s="81"/>
      <c r="E32" s="82"/>
      <c r="F32" s="18"/>
      <c r="G32" s="17"/>
      <c r="H32" s="17" t="str">
        <f>IF(F34=2,"○",IF(J34=2,"●",""))</f>
        <v>●</v>
      </c>
      <c r="I32" s="17"/>
      <c r="J32" s="16"/>
      <c r="K32" s="89"/>
      <c r="L32" s="90"/>
      <c r="M32" s="90"/>
      <c r="N32" s="90"/>
      <c r="O32" s="91"/>
      <c r="P32" s="18"/>
      <c r="Q32" s="17"/>
      <c r="R32" s="17" t="str">
        <f>IF(P34=2,"○",IF(T34=2,"●",""))</f>
        <v>○</v>
      </c>
      <c r="S32" s="17"/>
      <c r="T32" s="16"/>
      <c r="U32" s="98">
        <f>IF(F34=2,1,0)+IF(P34=2,1,0)</f>
        <v>1</v>
      </c>
      <c r="V32" s="99"/>
      <c r="W32" s="99" t="s">
        <v>37</v>
      </c>
      <c r="X32" s="99">
        <f>IF(J34=2,1,0)+IF(T34=2,1,0)</f>
        <v>1</v>
      </c>
      <c r="Y32" s="104"/>
      <c r="Z32" s="107">
        <f>IF((J34+T34)=0,10,(F34+P34)/(J34+T34))</f>
        <v>1</v>
      </c>
      <c r="AA32" s="108"/>
      <c r="AB32" s="108"/>
      <c r="AC32" s="108"/>
      <c r="AD32" s="109"/>
      <c r="AE32" s="62">
        <f>(G33+G34+G35+Q33+Q34+Q35)/(I33+I34+I35+S33+S34+S35)</f>
        <v>0.97727272727272729</v>
      </c>
      <c r="AF32" s="63"/>
      <c r="AG32" s="63"/>
      <c r="AH32" s="63"/>
      <c r="AI32" s="63"/>
      <c r="AJ32" s="64"/>
      <c r="AK32" s="71">
        <v>2</v>
      </c>
      <c r="AL32" s="72"/>
      <c r="AM32" s="72"/>
      <c r="AN32" s="73"/>
      <c r="AO32" s="29"/>
      <c r="AP32" s="30"/>
      <c r="AQ32" s="30"/>
      <c r="AR32" s="30"/>
      <c r="AS32" s="31"/>
    </row>
    <row r="33" spans="3:52" s="9" customFormat="1" ht="14.25" customHeight="1" x14ac:dyDescent="0.2">
      <c r="C33" s="83"/>
      <c r="D33" s="84"/>
      <c r="E33" s="85"/>
      <c r="F33" s="15"/>
      <c r="G33" s="10">
        <f>N28</f>
        <v>9</v>
      </c>
      <c r="H33" s="10" t="s">
        <v>38</v>
      </c>
      <c r="I33" s="10">
        <f>L28</f>
        <v>15</v>
      </c>
      <c r="J33" s="14"/>
      <c r="K33" s="92"/>
      <c r="L33" s="93"/>
      <c r="M33" s="93"/>
      <c r="N33" s="93"/>
      <c r="O33" s="94"/>
      <c r="P33" s="15"/>
      <c r="Q33" s="19">
        <v>15</v>
      </c>
      <c r="R33" s="10" t="s">
        <v>38</v>
      </c>
      <c r="S33" s="19">
        <v>7</v>
      </c>
      <c r="T33" s="14"/>
      <c r="U33" s="100"/>
      <c r="V33" s="101"/>
      <c r="W33" s="101"/>
      <c r="X33" s="101"/>
      <c r="Y33" s="105"/>
      <c r="Z33" s="110"/>
      <c r="AA33" s="111"/>
      <c r="AB33" s="111"/>
      <c r="AC33" s="111"/>
      <c r="AD33" s="112"/>
      <c r="AE33" s="65"/>
      <c r="AF33" s="66"/>
      <c r="AG33" s="66"/>
      <c r="AH33" s="66"/>
      <c r="AI33" s="66"/>
      <c r="AJ33" s="67"/>
      <c r="AK33" s="74"/>
      <c r="AL33" s="75"/>
      <c r="AM33" s="75"/>
      <c r="AN33" s="76"/>
      <c r="AO33" s="29"/>
      <c r="AP33" s="30"/>
      <c r="AQ33" s="30"/>
      <c r="AR33" s="30"/>
      <c r="AS33" s="31"/>
    </row>
    <row r="34" spans="3:52" s="9" customFormat="1" ht="14.25" customHeight="1" x14ac:dyDescent="0.2">
      <c r="C34" s="83"/>
      <c r="D34" s="84"/>
      <c r="E34" s="85"/>
      <c r="F34" s="15">
        <f>IF(G33&gt;I33,1)+IF(G34&gt;I34,1)+IF(G35&gt;I35,1)</f>
        <v>0</v>
      </c>
      <c r="G34" s="10">
        <f>N29</f>
        <v>4</v>
      </c>
      <c r="H34" s="10" t="s">
        <v>38</v>
      </c>
      <c r="I34" s="10">
        <f>L29</f>
        <v>15</v>
      </c>
      <c r="J34" s="14">
        <f>IF(I33&gt;G33,1)+IF(I34&gt;G34,1)+IF(I35&gt;G35,1)</f>
        <v>2</v>
      </c>
      <c r="K34" s="92"/>
      <c r="L34" s="93"/>
      <c r="M34" s="93"/>
      <c r="N34" s="93"/>
      <c r="O34" s="94"/>
      <c r="P34" s="15">
        <f>IF(Q33&gt;S33,1)+IF(Q34&gt;S34,1)+IF(Q35&gt;S35,1)</f>
        <v>2</v>
      </c>
      <c r="Q34" s="19">
        <v>15</v>
      </c>
      <c r="R34" s="10" t="s">
        <v>38</v>
      </c>
      <c r="S34" s="19">
        <v>7</v>
      </c>
      <c r="T34" s="14">
        <f>IF(S33&gt;Q33,1)+IF(S34&gt;Q34,1)+IF(S35&gt;Q35,1)</f>
        <v>0</v>
      </c>
      <c r="U34" s="100"/>
      <c r="V34" s="101"/>
      <c r="W34" s="101"/>
      <c r="X34" s="101"/>
      <c r="Y34" s="105"/>
      <c r="Z34" s="110"/>
      <c r="AA34" s="111"/>
      <c r="AB34" s="111"/>
      <c r="AC34" s="111"/>
      <c r="AD34" s="112"/>
      <c r="AE34" s="65"/>
      <c r="AF34" s="66"/>
      <c r="AG34" s="66"/>
      <c r="AH34" s="66"/>
      <c r="AI34" s="66"/>
      <c r="AJ34" s="67"/>
      <c r="AK34" s="74"/>
      <c r="AL34" s="75"/>
      <c r="AM34" s="75"/>
      <c r="AN34" s="76"/>
      <c r="AO34" s="29"/>
      <c r="AP34" s="30"/>
      <c r="AQ34" s="30"/>
      <c r="AR34" s="30"/>
      <c r="AS34" s="31"/>
      <c r="AT34" s="9">
        <f>AK32</f>
        <v>2</v>
      </c>
      <c r="AU34" s="9" t="str">
        <f>C32</f>
        <v>まほろば大和</v>
      </c>
      <c r="AX34" s="9">
        <f>U32-X32+Z32*10+AE32</f>
        <v>10.977272727272727</v>
      </c>
      <c r="AY34" s="9">
        <f>AX34+AE32</f>
        <v>11.954545454545453</v>
      </c>
      <c r="AZ34" s="9">
        <f>IF(ISERROR(AY34),"",RANK(AY34,$AY$34:$AY$48))</f>
        <v>1</v>
      </c>
    </row>
    <row r="35" spans="3:52" s="9" customFormat="1" ht="14.25" customHeight="1" x14ac:dyDescent="0.2">
      <c r="C35" s="83"/>
      <c r="D35" s="84"/>
      <c r="E35" s="85"/>
      <c r="F35" s="15"/>
      <c r="G35" s="10">
        <f>N30</f>
        <v>0</v>
      </c>
      <c r="H35" s="10" t="s">
        <v>38</v>
      </c>
      <c r="I35" s="10">
        <f>L30</f>
        <v>0</v>
      </c>
      <c r="J35" s="14"/>
      <c r="K35" s="92"/>
      <c r="L35" s="93"/>
      <c r="M35" s="93"/>
      <c r="N35" s="93"/>
      <c r="O35" s="94"/>
      <c r="P35" s="15"/>
      <c r="Q35" s="19"/>
      <c r="R35" s="10" t="s">
        <v>38</v>
      </c>
      <c r="S35" s="19"/>
      <c r="T35" s="14"/>
      <c r="U35" s="100"/>
      <c r="V35" s="101"/>
      <c r="W35" s="101"/>
      <c r="X35" s="101"/>
      <c r="Y35" s="105"/>
      <c r="Z35" s="110"/>
      <c r="AA35" s="111"/>
      <c r="AB35" s="111"/>
      <c r="AC35" s="111"/>
      <c r="AD35" s="112"/>
      <c r="AE35" s="65"/>
      <c r="AF35" s="66"/>
      <c r="AG35" s="66"/>
      <c r="AH35" s="66"/>
      <c r="AI35" s="66"/>
      <c r="AJ35" s="67"/>
      <c r="AK35" s="74"/>
      <c r="AL35" s="75"/>
      <c r="AM35" s="75"/>
      <c r="AN35" s="76"/>
      <c r="AO35" s="29"/>
      <c r="AP35" s="30"/>
      <c r="AQ35" s="30"/>
      <c r="AR35" s="30"/>
      <c r="AS35" s="31"/>
    </row>
    <row r="36" spans="3:52" s="9" customFormat="1" ht="14.25" customHeight="1" x14ac:dyDescent="0.2">
      <c r="C36" s="86"/>
      <c r="D36" s="87"/>
      <c r="E36" s="88"/>
      <c r="F36" s="13"/>
      <c r="G36" s="12"/>
      <c r="H36" s="12"/>
      <c r="I36" s="12"/>
      <c r="J36" s="11"/>
      <c r="K36" s="95"/>
      <c r="L36" s="96"/>
      <c r="M36" s="96"/>
      <c r="N36" s="96"/>
      <c r="O36" s="97"/>
      <c r="P36" s="13"/>
      <c r="Q36" s="12"/>
      <c r="R36" s="12"/>
      <c r="S36" s="12"/>
      <c r="T36" s="11"/>
      <c r="U36" s="102"/>
      <c r="V36" s="103"/>
      <c r="W36" s="103"/>
      <c r="X36" s="103"/>
      <c r="Y36" s="106"/>
      <c r="Z36" s="113"/>
      <c r="AA36" s="114"/>
      <c r="AB36" s="114"/>
      <c r="AC36" s="114"/>
      <c r="AD36" s="115"/>
      <c r="AE36" s="68"/>
      <c r="AF36" s="69"/>
      <c r="AG36" s="69"/>
      <c r="AH36" s="69"/>
      <c r="AI36" s="69"/>
      <c r="AJ36" s="70"/>
      <c r="AK36" s="77"/>
      <c r="AL36" s="78"/>
      <c r="AM36" s="78"/>
      <c r="AN36" s="79"/>
      <c r="AO36" s="29"/>
      <c r="AP36" s="30"/>
      <c r="AQ36" s="30"/>
      <c r="AR36" s="30"/>
      <c r="AS36" s="31"/>
    </row>
    <row r="37" spans="3:52" s="9" customFormat="1" ht="14.25" customHeight="1" x14ac:dyDescent="0.2">
      <c r="C37" s="80" t="s">
        <v>64</v>
      </c>
      <c r="D37" s="81"/>
      <c r="E37" s="82"/>
      <c r="F37" s="18"/>
      <c r="G37" s="17"/>
      <c r="H37" s="17" t="str">
        <f>IF(F39=2,"○",IF(J39=2,"●",""))</f>
        <v>●</v>
      </c>
      <c r="I37" s="17"/>
      <c r="J37" s="16"/>
      <c r="K37" s="18"/>
      <c r="L37" s="17"/>
      <c r="M37" s="17" t="str">
        <f>IF(K39=2,"○",IF(O39=2,"●",""))</f>
        <v>●</v>
      </c>
      <c r="N37" s="17"/>
      <c r="O37" s="16"/>
      <c r="P37" s="89"/>
      <c r="Q37" s="90"/>
      <c r="R37" s="90"/>
      <c r="S37" s="90"/>
      <c r="T37" s="91"/>
      <c r="U37" s="98">
        <f>IF(F39=2,1,0)+IF(K39=2,1,0)</f>
        <v>0</v>
      </c>
      <c r="V37" s="99"/>
      <c r="W37" s="99" t="s">
        <v>37</v>
      </c>
      <c r="X37" s="99">
        <f>IF(J39=2,1,0)+IF(O39=2,1,0)</f>
        <v>2</v>
      </c>
      <c r="Y37" s="104"/>
      <c r="Z37" s="107">
        <f>IF((J39+O39)=0,10,(F39+K39)/(J39+O39))</f>
        <v>0</v>
      </c>
      <c r="AA37" s="108"/>
      <c r="AB37" s="108"/>
      <c r="AC37" s="108"/>
      <c r="AD37" s="109"/>
      <c r="AE37" s="62">
        <f>(G38+G39+G40+L38+L39+L40)/(I38+I39+I40+N38+N39+N40)</f>
        <v>0.41666666666666669</v>
      </c>
      <c r="AF37" s="63"/>
      <c r="AG37" s="63"/>
      <c r="AH37" s="63"/>
      <c r="AI37" s="63"/>
      <c r="AJ37" s="64"/>
      <c r="AK37" s="71">
        <v>3</v>
      </c>
      <c r="AL37" s="72"/>
      <c r="AM37" s="72"/>
      <c r="AN37" s="73"/>
      <c r="AO37" s="29"/>
      <c r="AP37" s="30"/>
      <c r="AQ37" s="30"/>
      <c r="AR37" s="30"/>
      <c r="AS37" s="31"/>
    </row>
    <row r="38" spans="3:52" s="9" customFormat="1" ht="14.25" customHeight="1" x14ac:dyDescent="0.2">
      <c r="C38" s="83"/>
      <c r="D38" s="84"/>
      <c r="E38" s="85"/>
      <c r="F38" s="15"/>
      <c r="G38" s="10">
        <f>S28</f>
        <v>3</v>
      </c>
      <c r="H38" s="10" t="s">
        <v>38</v>
      </c>
      <c r="I38" s="10">
        <f>Q28</f>
        <v>15</v>
      </c>
      <c r="J38" s="14"/>
      <c r="K38" s="15"/>
      <c r="L38" s="10">
        <f>S33</f>
        <v>7</v>
      </c>
      <c r="M38" s="10" t="s">
        <v>38</v>
      </c>
      <c r="N38" s="10">
        <f>Q33</f>
        <v>15</v>
      </c>
      <c r="O38" s="14"/>
      <c r="P38" s="92"/>
      <c r="Q38" s="93"/>
      <c r="R38" s="93"/>
      <c r="S38" s="93"/>
      <c r="T38" s="94"/>
      <c r="U38" s="100"/>
      <c r="V38" s="101"/>
      <c r="W38" s="101"/>
      <c r="X38" s="101"/>
      <c r="Y38" s="105"/>
      <c r="Z38" s="110"/>
      <c r="AA38" s="111"/>
      <c r="AB38" s="111"/>
      <c r="AC38" s="111"/>
      <c r="AD38" s="112"/>
      <c r="AE38" s="65"/>
      <c r="AF38" s="66"/>
      <c r="AG38" s="66"/>
      <c r="AH38" s="66"/>
      <c r="AI38" s="66"/>
      <c r="AJ38" s="67"/>
      <c r="AK38" s="74"/>
      <c r="AL38" s="75"/>
      <c r="AM38" s="75"/>
      <c r="AN38" s="76"/>
      <c r="AO38" s="29"/>
      <c r="AP38" s="30"/>
      <c r="AQ38" s="30"/>
      <c r="AR38" s="30"/>
      <c r="AS38" s="31"/>
    </row>
    <row r="39" spans="3:52" s="9" customFormat="1" ht="14.25" customHeight="1" x14ac:dyDescent="0.2">
      <c r="C39" s="83"/>
      <c r="D39" s="84"/>
      <c r="E39" s="85"/>
      <c r="F39" s="15">
        <f>IF(G38&gt;I38,1)+IF(G39&gt;I39,1)+IF(G40&gt;I40,1)</f>
        <v>0</v>
      </c>
      <c r="G39" s="10">
        <f>S29</f>
        <v>8</v>
      </c>
      <c r="H39" s="10" t="s">
        <v>38</v>
      </c>
      <c r="I39" s="10">
        <f>Q29</f>
        <v>15</v>
      </c>
      <c r="J39" s="14">
        <f>IF(I38&gt;G38,1)+IF(I39&gt;G39,1)+IF(I40&gt;G40,1)</f>
        <v>2</v>
      </c>
      <c r="K39" s="15">
        <f>IF(L38&gt;N38,1)+IF(L39&gt;N39,1)+IF(L40&gt;N40,1)</f>
        <v>0</v>
      </c>
      <c r="L39" s="10">
        <f>S34</f>
        <v>7</v>
      </c>
      <c r="M39" s="10" t="s">
        <v>38</v>
      </c>
      <c r="N39" s="10">
        <f>Q34</f>
        <v>15</v>
      </c>
      <c r="O39" s="14">
        <f>IF(N38&gt;L38,1)+IF(N39&gt;L39,1)+IF(N40&gt;L40,1)</f>
        <v>2</v>
      </c>
      <c r="P39" s="92"/>
      <c r="Q39" s="93"/>
      <c r="R39" s="93"/>
      <c r="S39" s="93"/>
      <c r="T39" s="94"/>
      <c r="U39" s="100"/>
      <c r="V39" s="101"/>
      <c r="W39" s="101"/>
      <c r="X39" s="101"/>
      <c r="Y39" s="105"/>
      <c r="Z39" s="110"/>
      <c r="AA39" s="111"/>
      <c r="AB39" s="111"/>
      <c r="AC39" s="111"/>
      <c r="AD39" s="112"/>
      <c r="AE39" s="65"/>
      <c r="AF39" s="66"/>
      <c r="AG39" s="66"/>
      <c r="AH39" s="66"/>
      <c r="AI39" s="66"/>
      <c r="AJ39" s="67"/>
      <c r="AK39" s="74"/>
      <c r="AL39" s="75"/>
      <c r="AM39" s="75"/>
      <c r="AN39" s="76"/>
      <c r="AO39" s="29"/>
      <c r="AP39" s="30"/>
      <c r="AQ39" s="30"/>
      <c r="AR39" s="30"/>
      <c r="AS39" s="31"/>
      <c r="AT39" s="9">
        <f>AK37</f>
        <v>3</v>
      </c>
      <c r="AU39" s="9" t="str">
        <f>C37</f>
        <v>江津ドルフィンズ</v>
      </c>
      <c r="AX39" s="9">
        <f>U37-X37+Z37*10+AE37</f>
        <v>-1.5833333333333333</v>
      </c>
      <c r="AY39" s="9">
        <f>AX39+AE37</f>
        <v>-1.1666666666666665</v>
      </c>
      <c r="AZ39" s="9">
        <f>IF(ISERROR(AY39),"",RANK(AY39,$AY$34:$AY$48))</f>
        <v>2</v>
      </c>
    </row>
    <row r="40" spans="3:52" s="9" customFormat="1" ht="14.25" customHeight="1" x14ac:dyDescent="0.2">
      <c r="C40" s="83"/>
      <c r="D40" s="84"/>
      <c r="E40" s="85"/>
      <c r="F40" s="15"/>
      <c r="G40" s="10">
        <f>S30</f>
        <v>0</v>
      </c>
      <c r="H40" s="10" t="s">
        <v>38</v>
      </c>
      <c r="I40" s="10">
        <f>Q30</f>
        <v>0</v>
      </c>
      <c r="J40" s="14"/>
      <c r="K40" s="15"/>
      <c r="L40" s="10">
        <f>S35</f>
        <v>0</v>
      </c>
      <c r="M40" s="10" t="s">
        <v>38</v>
      </c>
      <c r="N40" s="10">
        <f>Q35</f>
        <v>0</v>
      </c>
      <c r="O40" s="14"/>
      <c r="P40" s="92"/>
      <c r="Q40" s="93"/>
      <c r="R40" s="93"/>
      <c r="S40" s="93"/>
      <c r="T40" s="94"/>
      <c r="U40" s="100"/>
      <c r="V40" s="101"/>
      <c r="W40" s="101"/>
      <c r="X40" s="101"/>
      <c r="Y40" s="105"/>
      <c r="Z40" s="110"/>
      <c r="AA40" s="111"/>
      <c r="AB40" s="111"/>
      <c r="AC40" s="111"/>
      <c r="AD40" s="112"/>
      <c r="AE40" s="65"/>
      <c r="AF40" s="66"/>
      <c r="AG40" s="66"/>
      <c r="AH40" s="66"/>
      <c r="AI40" s="66"/>
      <c r="AJ40" s="67"/>
      <c r="AK40" s="74"/>
      <c r="AL40" s="75"/>
      <c r="AM40" s="75"/>
      <c r="AN40" s="76"/>
      <c r="AO40" s="29"/>
      <c r="AP40" s="30"/>
      <c r="AQ40" s="30"/>
      <c r="AR40" s="30"/>
      <c r="AS40" s="31"/>
    </row>
    <row r="41" spans="3:52" s="9" customFormat="1" ht="14.25" customHeight="1" x14ac:dyDescent="0.2">
      <c r="C41" s="86"/>
      <c r="D41" s="87"/>
      <c r="E41" s="88"/>
      <c r="F41" s="13"/>
      <c r="G41" s="12"/>
      <c r="H41" s="12"/>
      <c r="I41" s="12"/>
      <c r="J41" s="11"/>
      <c r="K41" s="13"/>
      <c r="L41" s="12"/>
      <c r="M41" s="12"/>
      <c r="N41" s="12"/>
      <c r="O41" s="11"/>
      <c r="P41" s="95"/>
      <c r="Q41" s="96"/>
      <c r="R41" s="96"/>
      <c r="S41" s="96"/>
      <c r="T41" s="97"/>
      <c r="U41" s="102"/>
      <c r="V41" s="103"/>
      <c r="W41" s="103"/>
      <c r="X41" s="103"/>
      <c r="Y41" s="106"/>
      <c r="Z41" s="113"/>
      <c r="AA41" s="114"/>
      <c r="AB41" s="114"/>
      <c r="AC41" s="114"/>
      <c r="AD41" s="115"/>
      <c r="AE41" s="68"/>
      <c r="AF41" s="69"/>
      <c r="AG41" s="69"/>
      <c r="AH41" s="69"/>
      <c r="AI41" s="69"/>
      <c r="AJ41" s="70"/>
      <c r="AK41" s="77"/>
      <c r="AL41" s="78"/>
      <c r="AM41" s="78"/>
      <c r="AN41" s="79"/>
      <c r="AO41" s="29"/>
      <c r="AP41" s="30"/>
      <c r="AQ41" s="30"/>
      <c r="AR41" s="30"/>
      <c r="AS41" s="31"/>
    </row>
    <row r="44" spans="3:52" x14ac:dyDescent="0.2">
      <c r="G44" s="61" t="s">
        <v>48</v>
      </c>
      <c r="H44" s="61"/>
      <c r="I44" s="61"/>
      <c r="J44" s="61" t="s">
        <v>100</v>
      </c>
      <c r="K44" s="61"/>
      <c r="L44" s="61"/>
      <c r="M44" s="61"/>
      <c r="N44" s="61"/>
      <c r="O44" s="61"/>
      <c r="P44" s="61"/>
      <c r="Q44" s="61"/>
      <c r="R44" s="61"/>
      <c r="S44" s="61"/>
    </row>
    <row r="45" spans="3:52" x14ac:dyDescent="0.2"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</row>
    <row r="46" spans="3:52" x14ac:dyDescent="0.2">
      <c r="G46" s="61" t="s">
        <v>49</v>
      </c>
      <c r="H46" s="61"/>
      <c r="I46" s="61"/>
      <c r="J46" s="61" t="s">
        <v>63</v>
      </c>
      <c r="K46" s="61"/>
      <c r="L46" s="61"/>
      <c r="M46" s="61"/>
      <c r="N46" s="61"/>
      <c r="O46" s="61"/>
      <c r="P46" s="61"/>
      <c r="Q46" s="61"/>
      <c r="R46" s="61"/>
      <c r="S46" s="61"/>
    </row>
    <row r="47" spans="3:52" x14ac:dyDescent="0.2"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</row>
    <row r="48" spans="3:52" x14ac:dyDescent="0.2">
      <c r="G48" s="61" t="s">
        <v>12</v>
      </c>
      <c r="H48" s="61"/>
      <c r="I48" s="61"/>
      <c r="J48" s="61" t="s">
        <v>64</v>
      </c>
      <c r="K48" s="61"/>
      <c r="L48" s="61"/>
      <c r="M48" s="61"/>
      <c r="N48" s="61"/>
      <c r="O48" s="61"/>
      <c r="P48" s="61"/>
      <c r="Q48" s="61"/>
      <c r="R48" s="61"/>
      <c r="S48" s="61"/>
    </row>
    <row r="49" spans="7:19" x14ac:dyDescent="0.2"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</row>
  </sheetData>
  <mergeCells count="73">
    <mergeCell ref="H2:V3"/>
    <mergeCell ref="D4:G5"/>
    <mergeCell ref="D24:F25"/>
    <mergeCell ref="AE6:AJ6"/>
    <mergeCell ref="AK6:AN6"/>
    <mergeCell ref="C7:E11"/>
    <mergeCell ref="F7:J11"/>
    <mergeCell ref="U7:V11"/>
    <mergeCell ref="W7:W11"/>
    <mergeCell ref="X7:Y11"/>
    <mergeCell ref="Z7:AD11"/>
    <mergeCell ref="AE7:AJ11"/>
    <mergeCell ref="AK7:AN11"/>
    <mergeCell ref="C6:E6"/>
    <mergeCell ref="F6:J6"/>
    <mergeCell ref="K6:O6"/>
    <mergeCell ref="P6:T6"/>
    <mergeCell ref="U6:Y6"/>
    <mergeCell ref="Z6:AD6"/>
    <mergeCell ref="AE12:AJ16"/>
    <mergeCell ref="AK12:AN16"/>
    <mergeCell ref="Z17:AD21"/>
    <mergeCell ref="AE17:AJ21"/>
    <mergeCell ref="AK17:AN21"/>
    <mergeCell ref="C12:E16"/>
    <mergeCell ref="K12:O16"/>
    <mergeCell ref="U12:V16"/>
    <mergeCell ref="W12:W16"/>
    <mergeCell ref="X12:Y16"/>
    <mergeCell ref="Z12:AD16"/>
    <mergeCell ref="C17:E21"/>
    <mergeCell ref="P17:T21"/>
    <mergeCell ref="U17:V21"/>
    <mergeCell ref="W17:W21"/>
    <mergeCell ref="X17:Y21"/>
    <mergeCell ref="AE26:AJ26"/>
    <mergeCell ref="AK26:AN26"/>
    <mergeCell ref="C27:E31"/>
    <mergeCell ref="F27:J31"/>
    <mergeCell ref="U27:V31"/>
    <mergeCell ref="W27:W31"/>
    <mergeCell ref="X27:Y31"/>
    <mergeCell ref="Z27:AD31"/>
    <mergeCell ref="AE27:AJ31"/>
    <mergeCell ref="AK27:AN31"/>
    <mergeCell ref="C26:E26"/>
    <mergeCell ref="F26:J26"/>
    <mergeCell ref="K26:O26"/>
    <mergeCell ref="P26:T26"/>
    <mergeCell ref="U26:Y26"/>
    <mergeCell ref="Z26:AD26"/>
    <mergeCell ref="AE32:AJ36"/>
    <mergeCell ref="AK32:AN36"/>
    <mergeCell ref="C37:E41"/>
    <mergeCell ref="P37:T41"/>
    <mergeCell ref="U37:V41"/>
    <mergeCell ref="W37:W41"/>
    <mergeCell ref="X37:Y41"/>
    <mergeCell ref="Z37:AD41"/>
    <mergeCell ref="AE37:AJ41"/>
    <mergeCell ref="AK37:AN41"/>
    <mergeCell ref="C32:E36"/>
    <mergeCell ref="K32:O36"/>
    <mergeCell ref="U32:V36"/>
    <mergeCell ref="W32:W36"/>
    <mergeCell ref="X32:Y36"/>
    <mergeCell ref="Z32:AD36"/>
    <mergeCell ref="G44:I45"/>
    <mergeCell ref="J44:S45"/>
    <mergeCell ref="G46:I47"/>
    <mergeCell ref="J46:S47"/>
    <mergeCell ref="G48:I49"/>
    <mergeCell ref="J48:S49"/>
  </mergeCells>
  <phoneticPr fontId="6"/>
  <pageMargins left="0.25" right="0.25" top="0.75" bottom="0.75" header="0.3" footer="0.3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F7037-2B58-4E48-9188-F8C7670A09A4}">
  <dimension ref="A1"/>
  <sheetViews>
    <sheetView workbookViewId="0"/>
  </sheetViews>
  <sheetFormatPr defaultRowHeight="13.2" x14ac:dyDescent="0.2"/>
  <sheetData/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参加チーム</vt:lpstr>
      <vt:lpstr>プラチナ</vt:lpstr>
      <vt:lpstr>ゴールド・シルバー</vt:lpstr>
      <vt:lpstr>ゴールド・シルバートーナメント</vt:lpstr>
      <vt:lpstr>ミドル・フリー</vt:lpstr>
      <vt:lpstr>レディース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takeuchi</dc:creator>
  <cp:lastModifiedBy>yukiharu sasaki</cp:lastModifiedBy>
  <cp:lastPrinted>2026-03-29T06:47:10Z</cp:lastPrinted>
  <dcterms:created xsi:type="dcterms:W3CDTF">2010-02-18T04:58:51Z</dcterms:created>
  <dcterms:modified xsi:type="dcterms:W3CDTF">2026-03-29T07:03:23Z</dcterms:modified>
</cp:coreProperties>
</file>